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spreadsheetml.chartsheet+xml" PartName="/xl/chartsheets/sheet4.xml"/>
  <Override ContentType="application/vnd.openxmlformats-officedocument.spreadsheetml.chartsheet+xml" PartName="/xl/chartsheets/shee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S200014\kikaku\産業連関表\01産業連関作表\2020連関表‗作表整理版\08_分析シート\"/>
    </mc:Choice>
  </mc:AlternateContent>
  <xr:revisionPtr revIDLastSave="0" documentId="13_ncr:1_{97F13FA7-7235-4286-A800-F5552B29A28C}" xr6:coauthVersionLast="47" xr6:coauthVersionMax="47" xr10:uidLastSave="{00000000-0000-0000-0000-000000000000}"/>
  <bookViews>
    <workbookView xWindow="-120" yWindow="-120" windowWidth="29040" windowHeight="15720" tabRatio="792" activeTab="1" xr2:uid="{00000000-000D-0000-FFFF-FFFF00000000}"/>
  </bookViews>
  <sheets>
    <sheet name="使い方" sheetId="4" r:id="rId1"/>
    <sheet name="入力" sheetId="17" r:id="rId2"/>
    <sheet name="結果" sheetId="5" r:id="rId3"/>
    <sheet name="雇用" sheetId="6" r:id="rId4"/>
    <sheet name="税" sheetId="7" r:id="rId5"/>
    <sheet name="G1" sheetId="8" r:id="rId6"/>
    <sheet name="G2" sheetId="9" r:id="rId7"/>
    <sheet name="G3" sheetId="10" r:id="rId8"/>
    <sheet name="G4" sheetId="11" r:id="rId9"/>
    <sheet name="G5" sheetId="12" r:id="rId10"/>
    <sheet name="体系図" sheetId="13" r:id="rId11"/>
    <sheet name="効果内訳" sheetId="19" r:id="rId12"/>
    <sheet name="１次効果" sheetId="14" r:id="rId13"/>
    <sheet name="２次効果" sheetId="15" r:id="rId14"/>
    <sheet name="係数" sheetId="16" r:id="rId15"/>
    <sheet name="マージン率" sheetId="18" r:id="rId16"/>
  </sheets>
  <definedNames>
    <definedName name="_xlnm.Print_Area" localSheetId="12">'１次効果'!$A$1:$AQ$265</definedName>
    <definedName name="_xlnm.Print_Area" localSheetId="2">結果!$A$1:$AQ$39</definedName>
    <definedName name="_xlnm.Print_Area" localSheetId="3">雇用!$B$1:$AP$26</definedName>
    <definedName name="_xlnm.Print_Area" localSheetId="10">体系図!$B$1:$Y$192</definedName>
    <definedName name="_xlnm.Print_Titles" localSheetId="12">'１次効果'!$B:$C</definedName>
    <definedName name="_xlnm.Print_Titles" localSheetId="13">'２次効果'!$B:$C</definedName>
    <definedName name="_xlnm.Print_Titles" localSheetId="14">係数!$B:$C</definedName>
    <definedName name="_xlnm.Print_Titles" localSheetId="2">結果!$C:$C</definedName>
    <definedName name="_xlnm.Print_Titles" localSheetId="3">雇用!$B:$B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6" l="1"/>
  <c r="F5" i="16"/>
  <c r="G5" i="16"/>
  <c r="H5" i="16"/>
  <c r="I5" i="16"/>
  <c r="J5" i="16"/>
  <c r="K5" i="16"/>
  <c r="L5" i="16"/>
  <c r="M5" i="16"/>
  <c r="N5" i="16"/>
  <c r="O5" i="16"/>
  <c r="P5" i="16"/>
  <c r="Q5" i="16"/>
  <c r="R5" i="16"/>
  <c r="S5" i="16"/>
  <c r="T5" i="16"/>
  <c r="U5" i="16"/>
  <c r="V5" i="16"/>
  <c r="W5" i="16"/>
  <c r="X5" i="16"/>
  <c r="Y5" i="16"/>
  <c r="Z5" i="16"/>
  <c r="AA5" i="16"/>
  <c r="AB5" i="16"/>
  <c r="AC5" i="16"/>
  <c r="AD5" i="16"/>
  <c r="AE5" i="16"/>
  <c r="AF5" i="16"/>
  <c r="AG5" i="16"/>
  <c r="AH5" i="16"/>
  <c r="AI5" i="16"/>
  <c r="AJ5" i="16"/>
  <c r="AK5" i="16"/>
  <c r="AL5" i="16"/>
  <c r="AM5" i="16"/>
  <c r="AN5" i="16"/>
  <c r="AO5" i="16"/>
  <c r="AP5" i="16"/>
  <c r="D5" i="16"/>
  <c r="D4" i="7" l="1"/>
  <c r="D7" i="7"/>
  <c r="D8" i="7"/>
  <c r="H2" i="6" l="1"/>
  <c r="O2" i="5"/>
  <c r="D16" i="6" l="1"/>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C16" i="6"/>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N144" i="15"/>
  <c r="N143" i="15"/>
  <c r="N142" i="15"/>
  <c r="N141" i="15"/>
  <c r="N140" i="15"/>
  <c r="N139" i="15"/>
  <c r="N138"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I264" i="14"/>
  <c r="I263" i="14"/>
  <c r="I262" i="14"/>
  <c r="I261" i="14"/>
  <c r="I260" i="14"/>
  <c r="I259" i="14"/>
  <c r="I258" i="14"/>
  <c r="I257" i="14"/>
  <c r="I256" i="14"/>
  <c r="I255" i="14"/>
  <c r="I254" i="14"/>
  <c r="I253" i="14"/>
  <c r="I252" i="14"/>
  <c r="I251" i="14"/>
  <c r="I250" i="14"/>
  <c r="I249" i="14"/>
  <c r="I248" i="14"/>
  <c r="I247" i="14"/>
  <c r="I246" i="14"/>
  <c r="I245" i="14"/>
  <c r="I244" i="14"/>
  <c r="I243" i="14"/>
  <c r="I242" i="14"/>
  <c r="I241" i="14"/>
  <c r="I240" i="14"/>
  <c r="I239" i="14"/>
  <c r="I238" i="14"/>
  <c r="I237" i="14"/>
  <c r="I236" i="14"/>
  <c r="I235" i="14"/>
  <c r="I234" i="14"/>
  <c r="I233" i="14"/>
  <c r="I232" i="14"/>
  <c r="I231" i="14"/>
  <c r="I230" i="14"/>
  <c r="I229" i="14"/>
  <c r="I228" i="14"/>
  <c r="I227" i="14"/>
  <c r="I226"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G176" i="14"/>
  <c r="G175" i="14"/>
  <c r="G174" i="14"/>
  <c r="G173" i="14"/>
  <c r="G172" i="14"/>
  <c r="G171" i="14"/>
  <c r="G170" i="14"/>
  <c r="G169" i="14"/>
  <c r="G168" i="14"/>
  <c r="G167" i="14"/>
  <c r="G166" i="14"/>
  <c r="G165" i="14"/>
  <c r="G164" i="14"/>
  <c r="G163" i="14"/>
  <c r="G162" i="14"/>
  <c r="G161" i="14"/>
  <c r="G160" i="14"/>
  <c r="G159" i="14"/>
  <c r="G158" i="14"/>
  <c r="G157" i="14"/>
  <c r="G156" i="14"/>
  <c r="G155" i="14"/>
  <c r="G154" i="14"/>
  <c r="G153" i="14"/>
  <c r="G152" i="14"/>
  <c r="G151" i="14"/>
  <c r="G150" i="14"/>
  <c r="G149" i="14"/>
  <c r="G148" i="14"/>
  <c r="G147" i="14"/>
  <c r="G146" i="14"/>
  <c r="G145" i="14"/>
  <c r="G144" i="14"/>
  <c r="G143" i="14"/>
  <c r="G142" i="14"/>
  <c r="G141" i="14"/>
  <c r="G140" i="14"/>
  <c r="G139" i="14"/>
  <c r="G138" i="14"/>
  <c r="D90" i="14"/>
  <c r="D94" i="15" l="1"/>
  <c r="E94" i="15"/>
  <c r="F94" i="15"/>
  <c r="G94" i="15"/>
  <c r="H94" i="15"/>
  <c r="I94" i="15"/>
  <c r="J94" i="15"/>
  <c r="K94" i="15"/>
  <c r="L94" i="15"/>
  <c r="M94" i="15"/>
  <c r="N94" i="15"/>
  <c r="O94" i="15"/>
  <c r="P94" i="15"/>
  <c r="Q94" i="15"/>
  <c r="R94" i="15"/>
  <c r="S94" i="15"/>
  <c r="T94" i="15"/>
  <c r="U94" i="15"/>
  <c r="V94" i="15"/>
  <c r="W94" i="15"/>
  <c r="X94" i="15"/>
  <c r="Y94" i="15"/>
  <c r="Z94" i="15"/>
  <c r="AA94" i="15"/>
  <c r="AB94" i="15"/>
  <c r="AC94" i="15"/>
  <c r="AD94" i="15"/>
  <c r="AE94" i="15"/>
  <c r="AF94" i="15"/>
  <c r="AG94" i="15"/>
  <c r="AH94" i="15"/>
  <c r="AI94" i="15"/>
  <c r="AJ94" i="15"/>
  <c r="AK94" i="15"/>
  <c r="AL94" i="15"/>
  <c r="AM94" i="15"/>
  <c r="AN94" i="15"/>
  <c r="AO94" i="15"/>
  <c r="AP94" i="15"/>
  <c r="D95" i="15"/>
  <c r="E95" i="15"/>
  <c r="F95" i="15"/>
  <c r="G95" i="15"/>
  <c r="H95" i="15"/>
  <c r="I95" i="15"/>
  <c r="J95" i="15"/>
  <c r="K95" i="15"/>
  <c r="L95" i="15"/>
  <c r="M95" i="15"/>
  <c r="N95" i="15"/>
  <c r="O95" i="15"/>
  <c r="P95" i="15"/>
  <c r="Q95" i="15"/>
  <c r="R95" i="15"/>
  <c r="S95" i="15"/>
  <c r="T95" i="15"/>
  <c r="U95" i="15"/>
  <c r="V95" i="15"/>
  <c r="W95" i="15"/>
  <c r="X95" i="15"/>
  <c r="Y95" i="15"/>
  <c r="Z95" i="15"/>
  <c r="AA95" i="15"/>
  <c r="AB95" i="15"/>
  <c r="AC95" i="15"/>
  <c r="AD95" i="15"/>
  <c r="AE95" i="15"/>
  <c r="AF95" i="15"/>
  <c r="AG95" i="15"/>
  <c r="AH95" i="15"/>
  <c r="AI95" i="15"/>
  <c r="AJ95" i="15"/>
  <c r="AK95" i="15"/>
  <c r="AL95" i="15"/>
  <c r="AM95" i="15"/>
  <c r="AN95" i="15"/>
  <c r="AO95" i="15"/>
  <c r="AP95" i="15"/>
  <c r="E2" i="16"/>
  <c r="F2" i="16"/>
  <c r="G2" i="16"/>
  <c r="H2" i="16"/>
  <c r="I2" i="16"/>
  <c r="J2" i="16"/>
  <c r="K2" i="16"/>
  <c r="L2" i="16"/>
  <c r="M2" i="16"/>
  <c r="N2" i="16"/>
  <c r="O2" i="16"/>
  <c r="P2" i="16"/>
  <c r="Q2" i="16"/>
  <c r="R2" i="16"/>
  <c r="S2" i="16"/>
  <c r="T2" i="16"/>
  <c r="U2" i="16"/>
  <c r="V2" i="16"/>
  <c r="W2" i="16"/>
  <c r="X2" i="16"/>
  <c r="Y2" i="16"/>
  <c r="Z2" i="16"/>
  <c r="AA2" i="16"/>
  <c r="AB2" i="16"/>
  <c r="AC2" i="16"/>
  <c r="AD2" i="16"/>
  <c r="AE2" i="16"/>
  <c r="AF2" i="16"/>
  <c r="AG2" i="16"/>
  <c r="AH2" i="16"/>
  <c r="AI2" i="16"/>
  <c r="AJ2" i="16"/>
  <c r="AK2" i="16"/>
  <c r="AL2" i="16"/>
  <c r="AM2" i="16"/>
  <c r="AN2" i="16"/>
  <c r="AO2" i="16"/>
  <c r="AP2" i="16"/>
  <c r="E3" i="16"/>
  <c r="F3" i="16"/>
  <c r="G3" i="16"/>
  <c r="H3" i="16"/>
  <c r="I3" i="16"/>
  <c r="J3" i="16"/>
  <c r="K3" i="16"/>
  <c r="L3" i="16"/>
  <c r="M3" i="16"/>
  <c r="N3" i="16"/>
  <c r="O3" i="16"/>
  <c r="P3" i="16"/>
  <c r="Q3" i="16"/>
  <c r="R3" i="16"/>
  <c r="S3" i="16"/>
  <c r="T3" i="16"/>
  <c r="U3" i="16"/>
  <c r="V3" i="16"/>
  <c r="W3" i="16"/>
  <c r="X3" i="16"/>
  <c r="Y3" i="16"/>
  <c r="Z3" i="16"/>
  <c r="AA3" i="16"/>
  <c r="AB3" i="16"/>
  <c r="AC3" i="16"/>
  <c r="AD3" i="16"/>
  <c r="AE3" i="16"/>
  <c r="AF3" i="16"/>
  <c r="AG3" i="16"/>
  <c r="AH3" i="16"/>
  <c r="AI3" i="16"/>
  <c r="AJ3" i="16"/>
  <c r="AK3" i="16"/>
  <c r="AL3" i="16"/>
  <c r="AM3" i="16"/>
  <c r="AN3" i="16"/>
  <c r="AO3" i="16"/>
  <c r="AP3" i="16"/>
  <c r="D3" i="16"/>
  <c r="D2" i="16"/>
  <c r="B138" i="15"/>
  <c r="C138" i="15"/>
  <c r="B139" i="15"/>
  <c r="C139" i="15"/>
  <c r="B140" i="15"/>
  <c r="C140" i="15"/>
  <c r="B141" i="15"/>
  <c r="C141" i="15"/>
  <c r="B142" i="15"/>
  <c r="C142" i="15"/>
  <c r="B143" i="15"/>
  <c r="C143" i="15"/>
  <c r="B144" i="15"/>
  <c r="C144" i="15"/>
  <c r="B145" i="15"/>
  <c r="C145" i="15"/>
  <c r="B146" i="15"/>
  <c r="C146" i="15"/>
  <c r="B147" i="15"/>
  <c r="C147" i="15"/>
  <c r="B148" i="15"/>
  <c r="C148" i="15"/>
  <c r="B149" i="15"/>
  <c r="C149" i="15"/>
  <c r="B150" i="15"/>
  <c r="C150" i="15"/>
  <c r="B151" i="15"/>
  <c r="C151" i="15"/>
  <c r="B152" i="15"/>
  <c r="C152" i="15"/>
  <c r="B153" i="15"/>
  <c r="C153" i="15"/>
  <c r="B154" i="15"/>
  <c r="C154" i="15"/>
  <c r="B155" i="15"/>
  <c r="C155" i="15"/>
  <c r="B156" i="15"/>
  <c r="C156" i="15"/>
  <c r="B157" i="15"/>
  <c r="C157" i="15"/>
  <c r="B158" i="15"/>
  <c r="C158" i="15"/>
  <c r="B159" i="15"/>
  <c r="C159" i="15"/>
  <c r="B160" i="15"/>
  <c r="C160" i="15"/>
  <c r="B161" i="15"/>
  <c r="C161" i="15"/>
  <c r="B162" i="15"/>
  <c r="C162" i="15"/>
  <c r="B163" i="15"/>
  <c r="C163" i="15"/>
  <c r="B164" i="15"/>
  <c r="C164" i="15"/>
  <c r="B165" i="15"/>
  <c r="C165" i="15"/>
  <c r="B166" i="15"/>
  <c r="C166" i="15"/>
  <c r="B167" i="15"/>
  <c r="C167" i="15"/>
  <c r="B168" i="15"/>
  <c r="C168" i="15"/>
  <c r="B169" i="15"/>
  <c r="C169" i="15"/>
  <c r="B170" i="15"/>
  <c r="C170" i="15"/>
  <c r="B171" i="15"/>
  <c r="C171" i="15"/>
  <c r="B172" i="15"/>
  <c r="C172" i="15"/>
  <c r="B173" i="15"/>
  <c r="C173" i="15"/>
  <c r="B174" i="15"/>
  <c r="C174" i="15"/>
  <c r="B175" i="15"/>
  <c r="C175" i="15"/>
  <c r="B176" i="15"/>
  <c r="C176" i="15"/>
  <c r="B96" i="15"/>
  <c r="C96" i="15"/>
  <c r="B97" i="15"/>
  <c r="C97" i="15"/>
  <c r="B98" i="15"/>
  <c r="C98" i="15"/>
  <c r="B99" i="15"/>
  <c r="C99" i="15"/>
  <c r="B100" i="15"/>
  <c r="C100" i="15"/>
  <c r="B101" i="15"/>
  <c r="C101" i="15"/>
  <c r="B102" i="15"/>
  <c r="C102" i="15"/>
  <c r="B103" i="15"/>
  <c r="C103" i="15"/>
  <c r="B104" i="15"/>
  <c r="C104" i="15"/>
  <c r="B105" i="15"/>
  <c r="C105" i="15"/>
  <c r="B106" i="15"/>
  <c r="C106" i="15"/>
  <c r="B107" i="15"/>
  <c r="C107" i="15"/>
  <c r="B108" i="15"/>
  <c r="C108" i="15"/>
  <c r="B109" i="15"/>
  <c r="C109" i="15"/>
  <c r="B110" i="15"/>
  <c r="C110" i="15"/>
  <c r="B111" i="15"/>
  <c r="C111" i="15"/>
  <c r="B112" i="15"/>
  <c r="C112" i="15"/>
  <c r="B113" i="15"/>
  <c r="C113" i="15"/>
  <c r="B114" i="15"/>
  <c r="C114" i="15"/>
  <c r="B115" i="15"/>
  <c r="C115" i="15"/>
  <c r="B116" i="15"/>
  <c r="C116" i="15"/>
  <c r="B117" i="15"/>
  <c r="C117" i="15"/>
  <c r="B118" i="15"/>
  <c r="C118" i="15"/>
  <c r="B119" i="15"/>
  <c r="C119" i="15"/>
  <c r="B120" i="15"/>
  <c r="C120" i="15"/>
  <c r="B121" i="15"/>
  <c r="C121" i="15"/>
  <c r="B122" i="15"/>
  <c r="C122" i="15"/>
  <c r="B123" i="15"/>
  <c r="C123" i="15"/>
  <c r="B124" i="15"/>
  <c r="C124" i="15"/>
  <c r="B125" i="15"/>
  <c r="C125" i="15"/>
  <c r="B126" i="15"/>
  <c r="C126" i="15"/>
  <c r="B127" i="15"/>
  <c r="C127" i="15"/>
  <c r="B128" i="15"/>
  <c r="C128" i="15"/>
  <c r="B129" i="15"/>
  <c r="C129" i="15"/>
  <c r="B130" i="15"/>
  <c r="C130" i="15"/>
  <c r="B131" i="15"/>
  <c r="C131" i="15"/>
  <c r="B132" i="15"/>
  <c r="C132" i="15"/>
  <c r="B133" i="15"/>
  <c r="C133" i="15"/>
  <c r="B134" i="15"/>
  <c r="C134" i="15"/>
  <c r="B49" i="15"/>
  <c r="C49" i="15"/>
  <c r="B50" i="15"/>
  <c r="C50" i="15"/>
  <c r="B51" i="15"/>
  <c r="C51" i="15"/>
  <c r="B52" i="15"/>
  <c r="C52" i="15"/>
  <c r="B53" i="15"/>
  <c r="C53" i="15"/>
  <c r="B54" i="15"/>
  <c r="C54" i="15"/>
  <c r="B55" i="15"/>
  <c r="C55" i="15"/>
  <c r="B56" i="15"/>
  <c r="C56" i="15"/>
  <c r="B57" i="15"/>
  <c r="C57" i="15"/>
  <c r="B58" i="15"/>
  <c r="C58" i="15"/>
  <c r="B59" i="15"/>
  <c r="C59" i="15"/>
  <c r="B60" i="15"/>
  <c r="C60" i="15"/>
  <c r="B61" i="15"/>
  <c r="C61" i="15"/>
  <c r="B62" i="15"/>
  <c r="C62" i="15"/>
  <c r="B63" i="15"/>
  <c r="C63" i="15"/>
  <c r="B64" i="15"/>
  <c r="C64" i="15"/>
  <c r="B65" i="15"/>
  <c r="C65" i="15"/>
  <c r="B66" i="15"/>
  <c r="C66" i="15"/>
  <c r="B67" i="15"/>
  <c r="C67" i="15"/>
  <c r="B68" i="15"/>
  <c r="C68" i="15"/>
  <c r="B69" i="15"/>
  <c r="C69" i="15"/>
  <c r="B70" i="15"/>
  <c r="C70" i="15"/>
  <c r="B71" i="15"/>
  <c r="C71" i="15"/>
  <c r="B72" i="15"/>
  <c r="C72" i="15"/>
  <c r="B73" i="15"/>
  <c r="C73" i="15"/>
  <c r="B74" i="15"/>
  <c r="C74" i="15"/>
  <c r="B75" i="15"/>
  <c r="C75" i="15"/>
  <c r="B76" i="15"/>
  <c r="C76" i="15"/>
  <c r="B77" i="15"/>
  <c r="C77" i="15"/>
  <c r="B78" i="15"/>
  <c r="C78" i="15"/>
  <c r="B79" i="15"/>
  <c r="C79" i="15"/>
  <c r="B80" i="15"/>
  <c r="C80" i="15"/>
  <c r="B81" i="15"/>
  <c r="C81" i="15"/>
  <c r="B82" i="15"/>
  <c r="C82" i="15"/>
  <c r="B83" i="15"/>
  <c r="C83" i="15"/>
  <c r="B84" i="15"/>
  <c r="C84" i="15"/>
  <c r="B85" i="15"/>
  <c r="C85" i="15"/>
  <c r="B86" i="15"/>
  <c r="C86" i="15"/>
  <c r="B87" i="15"/>
  <c r="C87" i="15"/>
  <c r="B6" i="15"/>
  <c r="C6" i="15"/>
  <c r="B7" i="15"/>
  <c r="C7" i="15"/>
  <c r="B8" i="15"/>
  <c r="C8" i="15"/>
  <c r="B9" i="15"/>
  <c r="C9" i="15"/>
  <c r="B10" i="15"/>
  <c r="C10" i="15"/>
  <c r="B11" i="15"/>
  <c r="C11" i="15"/>
  <c r="B12" i="15"/>
  <c r="C12" i="15"/>
  <c r="B13" i="15"/>
  <c r="C13" i="15"/>
  <c r="B14" i="15"/>
  <c r="C14" i="15"/>
  <c r="B15" i="15"/>
  <c r="C15" i="15"/>
  <c r="B16" i="15"/>
  <c r="C16" i="15"/>
  <c r="B17" i="15"/>
  <c r="C17" i="15"/>
  <c r="B18" i="15"/>
  <c r="C18" i="15"/>
  <c r="B19" i="15"/>
  <c r="C19" i="15"/>
  <c r="B20" i="15"/>
  <c r="C20" i="15"/>
  <c r="B21" i="15"/>
  <c r="C21" i="15"/>
  <c r="B22" i="15"/>
  <c r="C22" i="15"/>
  <c r="B23" i="15"/>
  <c r="C23" i="15"/>
  <c r="B24" i="15"/>
  <c r="C24" i="15"/>
  <c r="B25" i="15"/>
  <c r="C25" i="15"/>
  <c r="B26" i="15"/>
  <c r="C26" i="15"/>
  <c r="B27" i="15"/>
  <c r="C27" i="15"/>
  <c r="B28" i="15"/>
  <c r="C28" i="15"/>
  <c r="B29" i="15"/>
  <c r="C29" i="15"/>
  <c r="B30" i="15"/>
  <c r="C30" i="15"/>
  <c r="B31" i="15"/>
  <c r="C31" i="15"/>
  <c r="B32" i="15"/>
  <c r="C32" i="15"/>
  <c r="B33" i="15"/>
  <c r="C33" i="15"/>
  <c r="B34" i="15"/>
  <c r="C34" i="15"/>
  <c r="B35" i="15"/>
  <c r="C35" i="15"/>
  <c r="B36" i="15"/>
  <c r="C36" i="15"/>
  <c r="B37" i="15"/>
  <c r="C37" i="15"/>
  <c r="B38" i="15"/>
  <c r="C38" i="15"/>
  <c r="B39" i="15"/>
  <c r="C39" i="15"/>
  <c r="B40" i="15"/>
  <c r="C40" i="15"/>
  <c r="B41" i="15"/>
  <c r="C41" i="15"/>
  <c r="B42" i="15"/>
  <c r="C42" i="15"/>
  <c r="B43" i="15"/>
  <c r="C43" i="15"/>
  <c r="B44" i="15"/>
  <c r="C44" i="15"/>
  <c r="B226" i="14"/>
  <c r="C226" i="14"/>
  <c r="B227" i="14"/>
  <c r="C227" i="14"/>
  <c r="B228" i="14"/>
  <c r="C228" i="14"/>
  <c r="B229" i="14"/>
  <c r="C229" i="14"/>
  <c r="B230" i="14"/>
  <c r="C230" i="14"/>
  <c r="B231" i="14"/>
  <c r="C231" i="14"/>
  <c r="B232" i="14"/>
  <c r="C232" i="14"/>
  <c r="B233" i="14"/>
  <c r="C233" i="14"/>
  <c r="B234" i="14"/>
  <c r="C234" i="14"/>
  <c r="B235" i="14"/>
  <c r="C235" i="14"/>
  <c r="B236" i="14"/>
  <c r="C236" i="14"/>
  <c r="B237" i="14"/>
  <c r="C237" i="14"/>
  <c r="B238" i="14"/>
  <c r="C238" i="14"/>
  <c r="B239" i="14"/>
  <c r="C239" i="14"/>
  <c r="B240" i="14"/>
  <c r="C240" i="14"/>
  <c r="B241" i="14"/>
  <c r="C241" i="14"/>
  <c r="B242" i="14"/>
  <c r="C242" i="14"/>
  <c r="B243" i="14"/>
  <c r="C243" i="14"/>
  <c r="B244" i="14"/>
  <c r="C244" i="14"/>
  <c r="B245" i="14"/>
  <c r="C245" i="14"/>
  <c r="B246" i="14"/>
  <c r="C246" i="14"/>
  <c r="B247" i="14"/>
  <c r="C247" i="14"/>
  <c r="B248" i="14"/>
  <c r="C248" i="14"/>
  <c r="B249" i="14"/>
  <c r="C249" i="14"/>
  <c r="B250" i="14"/>
  <c r="C250" i="14"/>
  <c r="B251" i="14"/>
  <c r="C251" i="14"/>
  <c r="B252" i="14"/>
  <c r="C252" i="14"/>
  <c r="B253" i="14"/>
  <c r="C253" i="14"/>
  <c r="B254" i="14"/>
  <c r="C254" i="14"/>
  <c r="B255" i="14"/>
  <c r="C255" i="14"/>
  <c r="B256" i="14"/>
  <c r="C256" i="14"/>
  <c r="B257" i="14"/>
  <c r="C257" i="14"/>
  <c r="B258" i="14"/>
  <c r="C258" i="14"/>
  <c r="B259" i="14"/>
  <c r="C259" i="14"/>
  <c r="B260" i="14"/>
  <c r="C260" i="14"/>
  <c r="B261" i="14"/>
  <c r="C261" i="14"/>
  <c r="B262" i="14"/>
  <c r="C262" i="14"/>
  <c r="B263" i="14"/>
  <c r="C263" i="14"/>
  <c r="B264" i="14"/>
  <c r="C264" i="14"/>
  <c r="B138" i="14"/>
  <c r="C138" i="14"/>
  <c r="B139" i="14"/>
  <c r="C139" i="14"/>
  <c r="B140" i="14"/>
  <c r="C140" i="14"/>
  <c r="B141" i="14"/>
  <c r="C141" i="14"/>
  <c r="B142" i="14"/>
  <c r="C142" i="14"/>
  <c r="B143" i="14"/>
  <c r="C143" i="14"/>
  <c r="B144" i="14"/>
  <c r="C144" i="14"/>
  <c r="B145" i="14"/>
  <c r="C145" i="14"/>
  <c r="B146" i="14"/>
  <c r="C146" i="14"/>
  <c r="B147" i="14"/>
  <c r="C147" i="14"/>
  <c r="B148" i="14"/>
  <c r="C148" i="14"/>
  <c r="B149" i="14"/>
  <c r="C149" i="14"/>
  <c r="B150" i="14"/>
  <c r="C150" i="14"/>
  <c r="B151" i="14"/>
  <c r="C151" i="14"/>
  <c r="B152" i="14"/>
  <c r="C152" i="14"/>
  <c r="B153" i="14"/>
  <c r="C153" i="14"/>
  <c r="B154" i="14"/>
  <c r="C154" i="14"/>
  <c r="B155" i="14"/>
  <c r="C155" i="14"/>
  <c r="B156" i="14"/>
  <c r="C156" i="14"/>
  <c r="B157" i="14"/>
  <c r="C157" i="14"/>
  <c r="B158" i="14"/>
  <c r="C158" i="14"/>
  <c r="B159" i="14"/>
  <c r="C159" i="14"/>
  <c r="B160" i="14"/>
  <c r="C160" i="14"/>
  <c r="B161" i="14"/>
  <c r="C161" i="14"/>
  <c r="B162" i="14"/>
  <c r="C162" i="14"/>
  <c r="B163" i="14"/>
  <c r="C163" i="14"/>
  <c r="B164" i="14"/>
  <c r="C164" i="14"/>
  <c r="B165" i="14"/>
  <c r="C165" i="14"/>
  <c r="B166" i="14"/>
  <c r="C166" i="14"/>
  <c r="B167" i="14"/>
  <c r="C167" i="14"/>
  <c r="B168" i="14"/>
  <c r="C168" i="14"/>
  <c r="B169" i="14"/>
  <c r="C169" i="14"/>
  <c r="B170" i="14"/>
  <c r="C170" i="14"/>
  <c r="B171" i="14"/>
  <c r="C171" i="14"/>
  <c r="B172" i="14"/>
  <c r="C172" i="14"/>
  <c r="B173" i="14"/>
  <c r="C173" i="14"/>
  <c r="B174" i="14"/>
  <c r="C174" i="14"/>
  <c r="B175" i="14"/>
  <c r="C175" i="14"/>
  <c r="B176" i="14"/>
  <c r="C176"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B22" i="14"/>
  <c r="C22" i="14"/>
  <c r="B23" i="14"/>
  <c r="C23" i="14"/>
  <c r="B24" i="14"/>
  <c r="C24" i="14"/>
  <c r="B25" i="14"/>
  <c r="C25" i="14"/>
  <c r="B26" i="14"/>
  <c r="C26" i="14"/>
  <c r="B27" i="14"/>
  <c r="C27" i="14"/>
  <c r="B28" i="14"/>
  <c r="C28" i="14"/>
  <c r="B29" i="14"/>
  <c r="C29" i="14"/>
  <c r="B30" i="14"/>
  <c r="C30" i="14"/>
  <c r="B31" i="14"/>
  <c r="C31" i="14"/>
  <c r="B32" i="14"/>
  <c r="C32" i="14"/>
  <c r="B33" i="14"/>
  <c r="C33" i="14"/>
  <c r="B34" i="14"/>
  <c r="C34" i="14"/>
  <c r="B35" i="14"/>
  <c r="C35" i="14"/>
  <c r="B36" i="14"/>
  <c r="C36" i="14"/>
  <c r="B37" i="14"/>
  <c r="C37" i="14"/>
  <c r="B38" i="14"/>
  <c r="C38" i="14"/>
  <c r="B39" i="14"/>
  <c r="C39" i="14"/>
  <c r="B40" i="14"/>
  <c r="C40" i="14"/>
  <c r="B41" i="14"/>
  <c r="C41" i="14"/>
  <c r="B42" i="14"/>
  <c r="C42" i="14"/>
  <c r="B43" i="14"/>
  <c r="C43" i="14"/>
  <c r="B44" i="14"/>
  <c r="C44" i="14"/>
  <c r="B45" i="14"/>
  <c r="C45" i="14"/>
  <c r="C7" i="14"/>
  <c r="B7" i="14"/>
  <c r="E5" i="5"/>
  <c r="E24" i="5" s="1"/>
  <c r="F5" i="5"/>
  <c r="F24" i="5" s="1"/>
  <c r="G5" i="5"/>
  <c r="G24" i="5" s="1"/>
  <c r="H5" i="5"/>
  <c r="G6" i="6" s="1"/>
  <c r="I5" i="5"/>
  <c r="I24" i="5" s="1"/>
  <c r="J5" i="5"/>
  <c r="J24" i="5" s="1"/>
  <c r="K5" i="5"/>
  <c r="K24" i="5" s="1"/>
  <c r="L5" i="5"/>
  <c r="M5" i="5"/>
  <c r="M24" i="5" s="1"/>
  <c r="N5" i="5"/>
  <c r="N24" i="5" s="1"/>
  <c r="O5" i="5"/>
  <c r="O24" i="5" s="1"/>
  <c r="P5" i="5"/>
  <c r="Q5" i="5"/>
  <c r="Q24" i="5" s="1"/>
  <c r="R5" i="5"/>
  <c r="Q14" i="6" s="1"/>
  <c r="S5" i="5"/>
  <c r="S24" i="5" s="1"/>
  <c r="T5" i="5"/>
  <c r="S19" i="6" s="1"/>
  <c r="U5" i="5"/>
  <c r="U24" i="5" s="1"/>
  <c r="V5" i="5"/>
  <c r="V24" i="5" s="1"/>
  <c r="W5" i="5"/>
  <c r="W24" i="5" s="1"/>
  <c r="X5" i="5"/>
  <c r="Y5" i="5"/>
  <c r="Y24" i="5" s="1"/>
  <c r="Z5" i="5"/>
  <c r="Z24" i="5" s="1"/>
  <c r="AA5" i="5"/>
  <c r="AA24" i="5" s="1"/>
  <c r="AB5" i="5"/>
  <c r="AC5" i="5"/>
  <c r="AC24" i="5" s="1"/>
  <c r="AD5" i="5"/>
  <c r="AD24" i="5" s="1"/>
  <c r="AE5" i="5"/>
  <c r="AE24" i="5" s="1"/>
  <c r="AF5" i="5"/>
  <c r="AG5" i="5"/>
  <c r="AG24" i="5" s="1"/>
  <c r="AH5" i="5"/>
  <c r="AG14" i="6" s="1"/>
  <c r="AI5" i="5"/>
  <c r="AI24" i="5" s="1"/>
  <c r="AJ5" i="5"/>
  <c r="AI19" i="6" s="1"/>
  <c r="AK5" i="5"/>
  <c r="AK24" i="5" s="1"/>
  <c r="AL5" i="5"/>
  <c r="AM5" i="5"/>
  <c r="AM24" i="5" s="1"/>
  <c r="AN5" i="5"/>
  <c r="AM6" i="6" s="1"/>
  <c r="AO5" i="5"/>
  <c r="AO24" i="5" s="1"/>
  <c r="AP5" i="5"/>
  <c r="E6" i="5"/>
  <c r="F6" i="5"/>
  <c r="F17" i="5" s="1"/>
  <c r="G6" i="5"/>
  <c r="H6" i="5"/>
  <c r="I6" i="5"/>
  <c r="J6" i="5"/>
  <c r="J33" i="5" s="1"/>
  <c r="K6" i="5"/>
  <c r="L6" i="5"/>
  <c r="M6" i="5"/>
  <c r="N6" i="5"/>
  <c r="N17" i="5" s="1"/>
  <c r="O6" i="5"/>
  <c r="P6" i="5"/>
  <c r="Q6" i="5"/>
  <c r="R6" i="5"/>
  <c r="R17" i="5" s="1"/>
  <c r="S6" i="5"/>
  <c r="T6" i="5"/>
  <c r="T25" i="5" s="1"/>
  <c r="U6" i="5"/>
  <c r="V6" i="5"/>
  <c r="V17" i="5" s="1"/>
  <c r="W6" i="5"/>
  <c r="X6" i="5"/>
  <c r="Y6" i="5"/>
  <c r="Z6" i="5"/>
  <c r="Z33" i="5" s="1"/>
  <c r="AA6" i="5"/>
  <c r="AB6" i="5"/>
  <c r="AC6" i="5"/>
  <c r="AD6" i="5"/>
  <c r="AD17" i="5" s="1"/>
  <c r="AE6" i="5"/>
  <c r="AD15" i="6" s="1"/>
  <c r="AF6" i="5"/>
  <c r="AE7" i="6" s="1"/>
  <c r="AG6" i="5"/>
  <c r="AH6" i="5"/>
  <c r="AH17" i="5" s="1"/>
  <c r="AI6" i="5"/>
  <c r="AJ6" i="5"/>
  <c r="AJ25" i="5" s="1"/>
  <c r="AK6" i="5"/>
  <c r="AL6" i="5"/>
  <c r="AL17" i="5" s="1"/>
  <c r="AM6" i="5"/>
  <c r="AN6" i="5"/>
  <c r="AO6" i="5"/>
  <c r="AP6" i="5"/>
  <c r="AP33" i="5" s="1"/>
  <c r="D6" i="5"/>
  <c r="D25" i="5" s="1"/>
  <c r="D5" i="5"/>
  <c r="B7" i="17"/>
  <c r="C7" i="17"/>
  <c r="S7" i="17" s="1"/>
  <c r="B8" i="17"/>
  <c r="C8" i="17"/>
  <c r="H8" i="17" s="1"/>
  <c r="B9" i="17"/>
  <c r="U26" i="13" s="1"/>
  <c r="C9" i="17"/>
  <c r="S9" i="17" s="1"/>
  <c r="B10" i="17"/>
  <c r="C10" i="17"/>
  <c r="H10" i="17" s="1"/>
  <c r="B11" i="17"/>
  <c r="U28" i="13" s="1"/>
  <c r="B27" i="19" s="1"/>
  <c r="C11" i="17"/>
  <c r="S11" i="17" s="1"/>
  <c r="B12" i="17"/>
  <c r="C12" i="17"/>
  <c r="H12" i="17" s="1"/>
  <c r="B13" i="17"/>
  <c r="C13" i="17"/>
  <c r="S13" i="17" s="1"/>
  <c r="B14" i="17"/>
  <c r="R14" i="17" s="1"/>
  <c r="C14" i="17"/>
  <c r="H14" i="17" s="1"/>
  <c r="B15" i="17"/>
  <c r="U32" i="13" s="1"/>
  <c r="C15" i="17"/>
  <c r="S15" i="17" s="1"/>
  <c r="B16" i="17"/>
  <c r="C16" i="17"/>
  <c r="H16" i="17" s="1"/>
  <c r="B17" i="17"/>
  <c r="U34" i="13" s="1"/>
  <c r="C17" i="17"/>
  <c r="S17" i="17" s="1"/>
  <c r="B18" i="17"/>
  <c r="C18" i="17"/>
  <c r="H18" i="17" s="1"/>
  <c r="B19" i="17"/>
  <c r="C19" i="17"/>
  <c r="S19" i="17" s="1"/>
  <c r="B20" i="17"/>
  <c r="C20" i="17"/>
  <c r="H20" i="17" s="1"/>
  <c r="B21" i="17"/>
  <c r="U38" i="13" s="1"/>
  <c r="C21" i="17"/>
  <c r="S21" i="17" s="1"/>
  <c r="B22" i="17"/>
  <c r="C22" i="17"/>
  <c r="H22" i="17" s="1"/>
  <c r="B23" i="17"/>
  <c r="U40" i="13" s="1"/>
  <c r="C23" i="17"/>
  <c r="S23" i="17" s="1"/>
  <c r="B24" i="17"/>
  <c r="C24" i="17"/>
  <c r="H24" i="17" s="1"/>
  <c r="B25" i="17"/>
  <c r="C25" i="17"/>
  <c r="S25" i="17" s="1"/>
  <c r="B26" i="17"/>
  <c r="C26" i="17"/>
  <c r="H26" i="17" s="1"/>
  <c r="B27" i="17"/>
  <c r="U44" i="13" s="1"/>
  <c r="B43" i="19" s="1"/>
  <c r="C27" i="17"/>
  <c r="S27" i="17" s="1"/>
  <c r="B28" i="17"/>
  <c r="C28" i="17"/>
  <c r="H28" i="17" s="1"/>
  <c r="B29" i="17"/>
  <c r="U46" i="13" s="1"/>
  <c r="C29" i="17"/>
  <c r="S29" i="17" s="1"/>
  <c r="B30" i="17"/>
  <c r="C30" i="17"/>
  <c r="H30" i="17" s="1"/>
  <c r="B31" i="17"/>
  <c r="C31" i="17"/>
  <c r="S31" i="17" s="1"/>
  <c r="B32" i="17"/>
  <c r="C32" i="17"/>
  <c r="H32" i="17" s="1"/>
  <c r="B33" i="17"/>
  <c r="U50" i="13" s="1"/>
  <c r="C33" i="17"/>
  <c r="S33" i="17" s="1"/>
  <c r="B34" i="17"/>
  <c r="C34" i="17"/>
  <c r="H34" i="17" s="1"/>
  <c r="B35" i="17"/>
  <c r="U52" i="13" s="1"/>
  <c r="C35" i="17"/>
  <c r="S35" i="17" s="1"/>
  <c r="B36" i="17"/>
  <c r="C36" i="17"/>
  <c r="H36" i="17" s="1"/>
  <c r="B37" i="17"/>
  <c r="C37" i="17"/>
  <c r="S37" i="17" s="1"/>
  <c r="B38" i="17"/>
  <c r="C38" i="17"/>
  <c r="H38" i="17" s="1"/>
  <c r="B39" i="17"/>
  <c r="U56" i="13" s="1"/>
  <c r="C39" i="17"/>
  <c r="S39" i="17" s="1"/>
  <c r="B40" i="17"/>
  <c r="C40" i="17"/>
  <c r="H40" i="17" s="1"/>
  <c r="B41" i="17"/>
  <c r="U58" i="13" s="1"/>
  <c r="C41" i="17"/>
  <c r="S41" i="17" s="1"/>
  <c r="B42" i="17"/>
  <c r="C42" i="17"/>
  <c r="H42" i="17" s="1"/>
  <c r="B43" i="17"/>
  <c r="C43" i="17"/>
  <c r="S43" i="17" s="1"/>
  <c r="B44" i="17"/>
  <c r="C44" i="17"/>
  <c r="H44" i="17" s="1"/>
  <c r="C6" i="17"/>
  <c r="H6" i="17" s="1"/>
  <c r="B6" i="17"/>
  <c r="G6" i="17" s="1"/>
  <c r="U54" i="13" l="1"/>
  <c r="U36" i="13"/>
  <c r="U60" i="13"/>
  <c r="B59" i="19" s="1"/>
  <c r="U48" i="13"/>
  <c r="B47" i="19" s="1"/>
  <c r="U42" i="13"/>
  <c r="B41" i="19" s="1"/>
  <c r="U30" i="13"/>
  <c r="M6" i="17"/>
  <c r="R21" i="17"/>
  <c r="R13" i="17"/>
  <c r="AG32" i="5"/>
  <c r="R37" i="17"/>
  <c r="R29" i="17"/>
  <c r="U14" i="6"/>
  <c r="AG16" i="5"/>
  <c r="Q16" i="5"/>
  <c r="Q32" i="5"/>
  <c r="AH33" i="5"/>
  <c r="U61" i="13"/>
  <c r="H60" i="19" s="1"/>
  <c r="U57" i="13"/>
  <c r="H56" i="19" s="1"/>
  <c r="U53" i="13"/>
  <c r="H52" i="19" s="1"/>
  <c r="U51" i="13"/>
  <c r="B50" i="19" s="1"/>
  <c r="U47" i="13"/>
  <c r="U45" i="13"/>
  <c r="B44" i="19" s="1"/>
  <c r="U43" i="13"/>
  <c r="B42" i="19" s="1"/>
  <c r="U39" i="13"/>
  <c r="B38" i="19" s="1"/>
  <c r="U37" i="13"/>
  <c r="H36" i="19" s="1"/>
  <c r="U35" i="13"/>
  <c r="B34" i="19" s="1"/>
  <c r="U33" i="13"/>
  <c r="H32" i="19" s="1"/>
  <c r="U29" i="13"/>
  <c r="B28" i="19" s="1"/>
  <c r="U27" i="13"/>
  <c r="B26" i="19" s="1"/>
  <c r="U25" i="13"/>
  <c r="H24" i="19" s="1"/>
  <c r="R43" i="17"/>
  <c r="R35" i="17"/>
  <c r="R27" i="17"/>
  <c r="R19" i="17"/>
  <c r="R11" i="17"/>
  <c r="AC16" i="5"/>
  <c r="M16" i="5"/>
  <c r="R33" i="5"/>
  <c r="AC32" i="5"/>
  <c r="M32" i="5"/>
  <c r="H43" i="19"/>
  <c r="U59" i="13"/>
  <c r="B58" i="19" s="1"/>
  <c r="U55" i="13"/>
  <c r="H54" i="19" s="1"/>
  <c r="U49" i="13"/>
  <c r="H48" i="19" s="1"/>
  <c r="U41" i="13"/>
  <c r="R41" i="17"/>
  <c r="R33" i="17"/>
  <c r="R25" i="17"/>
  <c r="R17" i="17"/>
  <c r="R9" i="17"/>
  <c r="AO16" i="5"/>
  <c r="Y16" i="5"/>
  <c r="I16" i="5"/>
  <c r="AO32" i="5"/>
  <c r="Y32" i="5"/>
  <c r="I32" i="5"/>
  <c r="U24" i="13"/>
  <c r="R39" i="17"/>
  <c r="R31" i="17"/>
  <c r="R23" i="17"/>
  <c r="R15" i="17"/>
  <c r="R7" i="17"/>
  <c r="AK16" i="5"/>
  <c r="U16" i="5"/>
  <c r="E16" i="5"/>
  <c r="AK32" i="5"/>
  <c r="U32" i="5"/>
  <c r="E32" i="5"/>
  <c r="E14" i="6"/>
  <c r="B46" i="19"/>
  <c r="H46" i="19"/>
  <c r="M42" i="17"/>
  <c r="M38" i="17"/>
  <c r="M32" i="17"/>
  <c r="M28" i="17"/>
  <c r="M22" i="17"/>
  <c r="M18" i="17"/>
  <c r="M12" i="17"/>
  <c r="M8" i="17"/>
  <c r="G44" i="17"/>
  <c r="G38" i="17"/>
  <c r="G34" i="17"/>
  <c r="G30" i="17"/>
  <c r="G24" i="17"/>
  <c r="G20" i="17"/>
  <c r="G14" i="17"/>
  <c r="G10" i="17"/>
  <c r="AF15" i="6"/>
  <c r="AF20" i="6"/>
  <c r="AF7" i="6"/>
  <c r="AG25" i="5"/>
  <c r="AG33" i="5"/>
  <c r="AG17" i="5"/>
  <c r="X15" i="6"/>
  <c r="Y25" i="5"/>
  <c r="X7" i="6"/>
  <c r="X20" i="6"/>
  <c r="Y33" i="5"/>
  <c r="Y17" i="5"/>
  <c r="P15" i="6"/>
  <c r="P20" i="6"/>
  <c r="Q25" i="5"/>
  <c r="Q33" i="5"/>
  <c r="Q17" i="5"/>
  <c r="D15" i="6"/>
  <c r="D7" i="6"/>
  <c r="E25" i="5"/>
  <c r="D20" i="6"/>
  <c r="E33" i="5"/>
  <c r="E17" i="5"/>
  <c r="U31" i="13"/>
  <c r="U23" i="13"/>
  <c r="N43" i="17"/>
  <c r="N41" i="17"/>
  <c r="N39" i="17"/>
  <c r="N37" i="17"/>
  <c r="N35" i="17"/>
  <c r="N33" i="17"/>
  <c r="N31" i="17"/>
  <c r="N29" i="17"/>
  <c r="N27" i="17"/>
  <c r="N25" i="17"/>
  <c r="N23" i="17"/>
  <c r="N21" i="17"/>
  <c r="N19" i="17"/>
  <c r="N17" i="17"/>
  <c r="N15" i="17"/>
  <c r="N13" i="17"/>
  <c r="N11" i="17"/>
  <c r="N9" i="17"/>
  <c r="N7" i="17"/>
  <c r="S44" i="17"/>
  <c r="S42" i="17"/>
  <c r="S40" i="17"/>
  <c r="S38" i="17"/>
  <c r="S36" i="17"/>
  <c r="S34" i="17"/>
  <c r="S32" i="17"/>
  <c r="S30" i="17"/>
  <c r="S28" i="17"/>
  <c r="S26" i="17"/>
  <c r="S24" i="17"/>
  <c r="S22" i="17"/>
  <c r="S20" i="17"/>
  <c r="S18" i="17"/>
  <c r="S16" i="17"/>
  <c r="S14" i="17"/>
  <c r="S12" i="17"/>
  <c r="S10" i="17"/>
  <c r="S8" i="17"/>
  <c r="S6" i="17"/>
  <c r="H43" i="17"/>
  <c r="H41" i="17"/>
  <c r="H39" i="17"/>
  <c r="H37" i="17"/>
  <c r="H35" i="17"/>
  <c r="H33" i="17"/>
  <c r="H31" i="17"/>
  <c r="H29" i="17"/>
  <c r="H27" i="17"/>
  <c r="H25" i="17"/>
  <c r="H23" i="17"/>
  <c r="H21" i="17"/>
  <c r="H19" i="17"/>
  <c r="H17" i="17"/>
  <c r="H15" i="17"/>
  <c r="H13" i="17"/>
  <c r="H11" i="17"/>
  <c r="H9" i="17"/>
  <c r="H7" i="17"/>
  <c r="C14" i="6"/>
  <c r="D24" i="5"/>
  <c r="C6" i="6"/>
  <c r="D32" i="5"/>
  <c r="D16" i="5"/>
  <c r="AM15" i="6"/>
  <c r="AM20" i="6"/>
  <c r="AN33" i="5"/>
  <c r="AN17" i="5"/>
  <c r="AI15" i="6"/>
  <c r="AI20" i="6"/>
  <c r="AJ33" i="5"/>
  <c r="AJ17" i="5"/>
  <c r="AE15" i="6"/>
  <c r="AE20" i="6"/>
  <c r="AF33" i="5"/>
  <c r="AF17" i="5"/>
  <c r="AA15" i="6"/>
  <c r="AA20" i="6"/>
  <c r="AA7" i="6"/>
  <c r="AB33" i="5"/>
  <c r="AB17" i="5"/>
  <c r="W15" i="6"/>
  <c r="W20" i="6"/>
  <c r="W7" i="6"/>
  <c r="X33" i="5"/>
  <c r="X17" i="5"/>
  <c r="S15" i="6"/>
  <c r="S20" i="6"/>
  <c r="S7" i="6"/>
  <c r="T33" i="5"/>
  <c r="T17" i="5"/>
  <c r="O15" i="6"/>
  <c r="O20" i="6"/>
  <c r="O7" i="6"/>
  <c r="P33" i="5"/>
  <c r="P17" i="5"/>
  <c r="K15" i="6"/>
  <c r="K20" i="6"/>
  <c r="K7" i="6"/>
  <c r="L33" i="5"/>
  <c r="L17" i="5"/>
  <c r="G15" i="6"/>
  <c r="G20" i="6"/>
  <c r="G7" i="6"/>
  <c r="H33" i="5"/>
  <c r="H17" i="5"/>
  <c r="AO19" i="6"/>
  <c r="AO6" i="6"/>
  <c r="AO14" i="6"/>
  <c r="AP32" i="5"/>
  <c r="AP16" i="5"/>
  <c r="AP24" i="5"/>
  <c r="AK19" i="6"/>
  <c r="AK6" i="6"/>
  <c r="AL32" i="5"/>
  <c r="AL16" i="5"/>
  <c r="AL24" i="5"/>
  <c r="AF25" i="5"/>
  <c r="P25" i="5"/>
  <c r="AD33" i="5"/>
  <c r="N33" i="5"/>
  <c r="P7" i="6"/>
  <c r="H27" i="19"/>
  <c r="H44" i="19"/>
  <c r="M44" i="17"/>
  <c r="M40" i="17"/>
  <c r="M34" i="17"/>
  <c r="M30" i="17"/>
  <c r="M24" i="17"/>
  <c r="M20" i="17"/>
  <c r="M14" i="17"/>
  <c r="M10" i="17"/>
  <c r="G40" i="17"/>
  <c r="G36" i="17"/>
  <c r="G32" i="17"/>
  <c r="G26" i="17"/>
  <c r="G22" i="17"/>
  <c r="G18" i="17"/>
  <c r="G12" i="17"/>
  <c r="G8" i="17"/>
  <c r="AJ15" i="6"/>
  <c r="AJ7" i="6"/>
  <c r="AK25" i="5"/>
  <c r="AJ20" i="6"/>
  <c r="AK33" i="5"/>
  <c r="AK17" i="5"/>
  <c r="AB15" i="6"/>
  <c r="AC25" i="5"/>
  <c r="AB7" i="6"/>
  <c r="AC33" i="5"/>
  <c r="AC17" i="5"/>
  <c r="T15" i="6"/>
  <c r="T7" i="6"/>
  <c r="U25" i="5"/>
  <c r="T20" i="6"/>
  <c r="U33" i="5"/>
  <c r="U17" i="5"/>
  <c r="H15" i="6"/>
  <c r="I25" i="5"/>
  <c r="H7" i="6"/>
  <c r="H20" i="6"/>
  <c r="I33" i="5"/>
  <c r="I17" i="5"/>
  <c r="B55" i="19"/>
  <c r="H55" i="19"/>
  <c r="B53" i="19"/>
  <c r="H53" i="19"/>
  <c r="B49" i="19"/>
  <c r="H49" i="19"/>
  <c r="H41" i="19"/>
  <c r="B37" i="19"/>
  <c r="H37" i="19"/>
  <c r="B33" i="19"/>
  <c r="H33" i="19"/>
  <c r="B29" i="19"/>
  <c r="H29" i="19"/>
  <c r="B23" i="19"/>
  <c r="H23" i="19"/>
  <c r="M43" i="17"/>
  <c r="M41" i="17"/>
  <c r="M39" i="17"/>
  <c r="M37" i="17"/>
  <c r="M35" i="17"/>
  <c r="M33" i="17"/>
  <c r="M31" i="17"/>
  <c r="M29" i="17"/>
  <c r="M27" i="17"/>
  <c r="M25" i="17"/>
  <c r="M23" i="17"/>
  <c r="M21" i="17"/>
  <c r="M19" i="17"/>
  <c r="M17" i="17"/>
  <c r="M15" i="17"/>
  <c r="M13" i="17"/>
  <c r="M11" i="17"/>
  <c r="M9" i="17"/>
  <c r="M7" i="17"/>
  <c r="R44" i="17"/>
  <c r="R42" i="17"/>
  <c r="R40" i="17"/>
  <c r="R38" i="17"/>
  <c r="R36" i="17"/>
  <c r="R34" i="17"/>
  <c r="R32" i="17"/>
  <c r="R30" i="17"/>
  <c r="R28" i="17"/>
  <c r="R26" i="17"/>
  <c r="R24" i="17"/>
  <c r="R22" i="17"/>
  <c r="R20" i="17"/>
  <c r="R18" i="17"/>
  <c r="R16" i="17"/>
  <c r="R12" i="17"/>
  <c r="R10" i="17"/>
  <c r="R8" i="17"/>
  <c r="R6" i="17"/>
  <c r="G43" i="17"/>
  <c r="G41" i="17"/>
  <c r="G39" i="17"/>
  <c r="G37" i="17"/>
  <c r="G35" i="17"/>
  <c r="G33" i="17"/>
  <c r="G31" i="17"/>
  <c r="G29" i="17"/>
  <c r="G27" i="17"/>
  <c r="G25" i="17"/>
  <c r="G23" i="17"/>
  <c r="G21" i="17"/>
  <c r="G19" i="17"/>
  <c r="G17" i="17"/>
  <c r="G15" i="17"/>
  <c r="G13" i="17"/>
  <c r="G11" i="17"/>
  <c r="G9" i="17"/>
  <c r="G7" i="17"/>
  <c r="C15" i="6"/>
  <c r="C20" i="6"/>
  <c r="C7" i="6"/>
  <c r="D33" i="5"/>
  <c r="D17" i="5"/>
  <c r="AL20" i="6"/>
  <c r="AM33" i="5"/>
  <c r="AM17" i="5"/>
  <c r="AL15" i="6"/>
  <c r="AL7" i="6"/>
  <c r="AM25" i="5"/>
  <c r="AH20" i="6"/>
  <c r="AH15" i="6"/>
  <c r="AI33" i="5"/>
  <c r="AI17" i="5"/>
  <c r="AH7" i="6"/>
  <c r="AI25" i="5"/>
  <c r="AD20" i="6"/>
  <c r="AD7" i="6"/>
  <c r="AE33" i="5"/>
  <c r="AE17" i="5"/>
  <c r="AE25" i="5"/>
  <c r="Z20" i="6"/>
  <c r="Z7" i="6"/>
  <c r="AA33" i="5"/>
  <c r="AA17" i="5"/>
  <c r="Z15" i="6"/>
  <c r="AA25" i="5"/>
  <c r="V20" i="6"/>
  <c r="V7" i="6"/>
  <c r="W33" i="5"/>
  <c r="W17" i="5"/>
  <c r="V15" i="6"/>
  <c r="W25" i="5"/>
  <c r="R20" i="6"/>
  <c r="R7" i="6"/>
  <c r="R15" i="6"/>
  <c r="S33" i="5"/>
  <c r="S17" i="5"/>
  <c r="S25" i="5"/>
  <c r="N20" i="6"/>
  <c r="N7" i="6"/>
  <c r="O33" i="5"/>
  <c r="O17" i="5"/>
  <c r="O25" i="5"/>
  <c r="J20" i="6"/>
  <c r="J7" i="6"/>
  <c r="K33" i="5"/>
  <c r="K17" i="5"/>
  <c r="J15" i="6"/>
  <c r="K25" i="5"/>
  <c r="F20" i="6"/>
  <c r="F7" i="6"/>
  <c r="G33" i="5"/>
  <c r="G17" i="5"/>
  <c r="F15" i="6"/>
  <c r="G25" i="5"/>
  <c r="AB25" i="5"/>
  <c r="L25" i="5"/>
  <c r="AM7" i="6"/>
  <c r="N15" i="6"/>
  <c r="AB20" i="6"/>
  <c r="C19" i="6"/>
  <c r="B60" i="19"/>
  <c r="H40" i="19"/>
  <c r="B40" i="19"/>
  <c r="B24" i="19"/>
  <c r="M36" i="17"/>
  <c r="M26" i="17"/>
  <c r="M16" i="17"/>
  <c r="G42" i="17"/>
  <c r="G28" i="17"/>
  <c r="G16" i="17"/>
  <c r="AN15" i="6"/>
  <c r="AN7" i="6"/>
  <c r="AO25" i="5"/>
  <c r="AN20" i="6"/>
  <c r="AO33" i="5"/>
  <c r="AO17" i="5"/>
  <c r="L15" i="6"/>
  <c r="M25" i="5"/>
  <c r="L7" i="6"/>
  <c r="M33" i="5"/>
  <c r="M17" i="5"/>
  <c r="B57" i="19"/>
  <c r="H57" i="19"/>
  <c r="B51" i="19"/>
  <c r="H51" i="19"/>
  <c r="H47" i="19"/>
  <c r="B45" i="19"/>
  <c r="H45" i="19"/>
  <c r="B39" i="19"/>
  <c r="H39" i="19"/>
  <c r="B35" i="19"/>
  <c r="H35" i="19"/>
  <c r="B31" i="19"/>
  <c r="H31" i="19"/>
  <c r="B25" i="19"/>
  <c r="H25" i="19"/>
  <c r="N44" i="17"/>
  <c r="N42" i="17"/>
  <c r="N40" i="17"/>
  <c r="N38" i="17"/>
  <c r="N36" i="17"/>
  <c r="N34" i="17"/>
  <c r="N32" i="17"/>
  <c r="N30" i="17"/>
  <c r="N28" i="17"/>
  <c r="N26" i="17"/>
  <c r="N24" i="17"/>
  <c r="N22" i="17"/>
  <c r="N20" i="17"/>
  <c r="N18" i="17"/>
  <c r="N16" i="17"/>
  <c r="N14" i="17"/>
  <c r="N12" i="17"/>
  <c r="N10" i="17"/>
  <c r="N8" i="17"/>
  <c r="N6" i="17"/>
  <c r="AO20" i="6"/>
  <c r="AO15" i="6"/>
  <c r="AO7" i="6"/>
  <c r="AP25" i="5"/>
  <c r="AK20" i="6"/>
  <c r="AK15" i="6"/>
  <c r="AK7" i="6"/>
  <c r="AL25" i="5"/>
  <c r="AG20" i="6"/>
  <c r="AG15" i="6"/>
  <c r="AG7" i="6"/>
  <c r="AH25" i="5"/>
  <c r="AC20" i="6"/>
  <c r="AC7" i="6"/>
  <c r="AC15" i="6"/>
  <c r="AD25" i="5"/>
  <c r="Y20" i="6"/>
  <c r="Y7" i="6"/>
  <c r="Y15" i="6"/>
  <c r="Z25" i="5"/>
  <c r="U20" i="6"/>
  <c r="U7" i="6"/>
  <c r="U15" i="6"/>
  <c r="V25" i="5"/>
  <c r="Q20" i="6"/>
  <c r="Q7" i="6"/>
  <c r="Q15" i="6"/>
  <c r="R25" i="5"/>
  <c r="M20" i="6"/>
  <c r="M7" i="6"/>
  <c r="M15" i="6"/>
  <c r="N25" i="5"/>
  <c r="I20" i="6"/>
  <c r="I7" i="6"/>
  <c r="I15" i="6"/>
  <c r="J25" i="5"/>
  <c r="E20" i="6"/>
  <c r="E7" i="6"/>
  <c r="E15" i="6"/>
  <c r="F25" i="5"/>
  <c r="AM14" i="6"/>
  <c r="AM19" i="6"/>
  <c r="AN24" i="5"/>
  <c r="AN32" i="5"/>
  <c r="AN16" i="5"/>
  <c r="AI14" i="6"/>
  <c r="AJ24" i="5"/>
  <c r="AI6" i="6"/>
  <c r="AJ32" i="5"/>
  <c r="AJ16" i="5"/>
  <c r="AE14" i="6"/>
  <c r="AF24" i="5"/>
  <c r="AE6" i="6"/>
  <c r="AE19" i="6"/>
  <c r="AF32" i="5"/>
  <c r="AF16" i="5"/>
  <c r="AA14" i="6"/>
  <c r="AA6" i="6"/>
  <c r="AB24" i="5"/>
  <c r="AA19" i="6"/>
  <c r="AB32" i="5"/>
  <c r="AB16" i="5"/>
  <c r="W14" i="6"/>
  <c r="W19" i="6"/>
  <c r="X24" i="5"/>
  <c r="X32" i="5"/>
  <c r="X16" i="5"/>
  <c r="S14" i="6"/>
  <c r="T24" i="5"/>
  <c r="S6" i="6"/>
  <c r="T32" i="5"/>
  <c r="T16" i="5"/>
  <c r="O14" i="6"/>
  <c r="P24" i="5"/>
  <c r="O6" i="6"/>
  <c r="O19" i="6"/>
  <c r="P32" i="5"/>
  <c r="P16" i="5"/>
  <c r="K14" i="6"/>
  <c r="K6" i="6"/>
  <c r="L24" i="5"/>
  <c r="K19" i="6"/>
  <c r="L32" i="5"/>
  <c r="L16" i="5"/>
  <c r="G14" i="6"/>
  <c r="G19" i="6"/>
  <c r="H24" i="5"/>
  <c r="H32" i="5"/>
  <c r="H16" i="5"/>
  <c r="AP17" i="5"/>
  <c r="Z17" i="5"/>
  <c r="J17" i="5"/>
  <c r="AN25" i="5"/>
  <c r="X25" i="5"/>
  <c r="H25" i="5"/>
  <c r="AL33" i="5"/>
  <c r="V33" i="5"/>
  <c r="F33" i="5"/>
  <c r="AI7" i="6"/>
  <c r="W6" i="6"/>
  <c r="AK14" i="6"/>
  <c r="L20" i="6"/>
  <c r="H59" i="19"/>
  <c r="AL14" i="6"/>
  <c r="AL19" i="6"/>
  <c r="AL6" i="6"/>
  <c r="AH14" i="6"/>
  <c r="AH19" i="6"/>
  <c r="AH6" i="6"/>
  <c r="AD14" i="6"/>
  <c r="AD19" i="6"/>
  <c r="AD6" i="6"/>
  <c r="Z14" i="6"/>
  <c r="Z19" i="6"/>
  <c r="Z6" i="6"/>
  <c r="V14" i="6"/>
  <c r="V19" i="6"/>
  <c r="V6" i="6"/>
  <c r="R14" i="6"/>
  <c r="R19" i="6"/>
  <c r="R6" i="6"/>
  <c r="N14" i="6"/>
  <c r="N19" i="6"/>
  <c r="N6" i="6"/>
  <c r="J14" i="6"/>
  <c r="J19" i="6"/>
  <c r="J6" i="6"/>
  <c r="F14" i="6"/>
  <c r="F19" i="6"/>
  <c r="F6" i="6"/>
  <c r="AH24" i="5"/>
  <c r="R24" i="5"/>
  <c r="AG19" i="6"/>
  <c r="AG6" i="6"/>
  <c r="AC19" i="6"/>
  <c r="AC6" i="6"/>
  <c r="Y19" i="6"/>
  <c r="Y6" i="6"/>
  <c r="U19" i="6"/>
  <c r="U6" i="6"/>
  <c r="Q19" i="6"/>
  <c r="Q6" i="6"/>
  <c r="M19" i="6"/>
  <c r="M6" i="6"/>
  <c r="I19" i="6"/>
  <c r="I6" i="6"/>
  <c r="E19" i="6"/>
  <c r="E6" i="6"/>
  <c r="AM16" i="5"/>
  <c r="AI16" i="5"/>
  <c r="AE16" i="5"/>
  <c r="AA16" i="5"/>
  <c r="W16" i="5"/>
  <c r="S16" i="5"/>
  <c r="O16" i="5"/>
  <c r="K16" i="5"/>
  <c r="G16" i="5"/>
  <c r="AM32" i="5"/>
  <c r="AI32" i="5"/>
  <c r="AE32" i="5"/>
  <c r="AA32" i="5"/>
  <c r="W32" i="5"/>
  <c r="S32" i="5"/>
  <c r="O32" i="5"/>
  <c r="K32" i="5"/>
  <c r="G32" i="5"/>
  <c r="AC14" i="6"/>
  <c r="M14" i="6"/>
  <c r="AN19" i="6"/>
  <c r="AN6" i="6"/>
  <c r="AN14" i="6"/>
  <c r="AJ19" i="6"/>
  <c r="AJ6" i="6"/>
  <c r="AJ14" i="6"/>
  <c r="AF19" i="6"/>
  <c r="AF6" i="6"/>
  <c r="AF14" i="6"/>
  <c r="AB19" i="6"/>
  <c r="AB6" i="6"/>
  <c r="AB14" i="6"/>
  <c r="X19" i="6"/>
  <c r="X6" i="6"/>
  <c r="X14" i="6"/>
  <c r="T19" i="6"/>
  <c r="T6" i="6"/>
  <c r="T14" i="6"/>
  <c r="P19" i="6"/>
  <c r="P6" i="6"/>
  <c r="P14" i="6"/>
  <c r="L19" i="6"/>
  <c r="L6" i="6"/>
  <c r="L14" i="6"/>
  <c r="H19" i="6"/>
  <c r="H6" i="6"/>
  <c r="H14" i="6"/>
  <c r="D19" i="6"/>
  <c r="D6" i="6"/>
  <c r="D14" i="6"/>
  <c r="AH16" i="5"/>
  <c r="AD16" i="5"/>
  <c r="Z16" i="5"/>
  <c r="V16" i="5"/>
  <c r="R16" i="5"/>
  <c r="N16" i="5"/>
  <c r="J16" i="5"/>
  <c r="F16" i="5"/>
  <c r="AH32" i="5"/>
  <c r="AD32" i="5"/>
  <c r="Z32" i="5"/>
  <c r="V32" i="5"/>
  <c r="R32" i="5"/>
  <c r="N32" i="5"/>
  <c r="J32" i="5"/>
  <c r="F32" i="5"/>
  <c r="Y14" i="6"/>
  <c r="I14" i="6"/>
  <c r="J44" i="17"/>
  <c r="I44" i="17"/>
  <c r="J43" i="17"/>
  <c r="I43" i="17"/>
  <c r="J42" i="17"/>
  <c r="I42" i="17"/>
  <c r="J41" i="17"/>
  <c r="I41" i="17"/>
  <c r="J40" i="17"/>
  <c r="I40" i="17"/>
  <c r="J39" i="17"/>
  <c r="I39" i="17"/>
  <c r="J38" i="17"/>
  <c r="I38" i="17"/>
  <c r="J37" i="17"/>
  <c r="I37" i="17"/>
  <c r="J36" i="17"/>
  <c r="I36" i="17"/>
  <c r="J34" i="17"/>
  <c r="I34" i="17"/>
  <c r="J33" i="17"/>
  <c r="I33" i="17"/>
  <c r="J31" i="17"/>
  <c r="I31" i="17"/>
  <c r="J30" i="17"/>
  <c r="I30" i="17"/>
  <c r="J29" i="17"/>
  <c r="I29" i="17"/>
  <c r="J28" i="17"/>
  <c r="I28" i="17"/>
  <c r="J27" i="17"/>
  <c r="I27" i="17"/>
  <c r="J26" i="17"/>
  <c r="I26" i="17"/>
  <c r="J25" i="17"/>
  <c r="I25" i="17"/>
  <c r="J24" i="17"/>
  <c r="I24" i="17"/>
  <c r="J23" i="17"/>
  <c r="I23" i="17"/>
  <c r="J22" i="17"/>
  <c r="I22" i="17"/>
  <c r="J21" i="17"/>
  <c r="I21" i="17"/>
  <c r="J20" i="17"/>
  <c r="I20" i="17"/>
  <c r="J19" i="17"/>
  <c r="I19" i="17"/>
  <c r="J18" i="17"/>
  <c r="I18" i="17"/>
  <c r="J17" i="17"/>
  <c r="I17" i="17"/>
  <c r="J16" i="17"/>
  <c r="I16" i="17"/>
  <c r="J15" i="17"/>
  <c r="I15" i="17"/>
  <c r="J14" i="17"/>
  <c r="I14" i="17"/>
  <c r="J13" i="17"/>
  <c r="I13" i="17"/>
  <c r="J12" i="17"/>
  <c r="I12" i="17"/>
  <c r="J11" i="17"/>
  <c r="I11" i="17"/>
  <c r="J10" i="17"/>
  <c r="I10" i="17"/>
  <c r="J9" i="17"/>
  <c r="I9" i="17"/>
  <c r="J8" i="17"/>
  <c r="I8" i="17"/>
  <c r="J7" i="17"/>
  <c r="I7" i="17"/>
  <c r="J6" i="17"/>
  <c r="I6" i="17"/>
  <c r="D45" i="17"/>
  <c r="B54" i="19" l="1"/>
  <c r="B32" i="19"/>
  <c r="B36" i="19"/>
  <c r="H26" i="19"/>
  <c r="H28" i="19"/>
  <c r="H42" i="19"/>
  <c r="O7" i="17"/>
  <c r="T7" i="17" s="1"/>
  <c r="E7" i="5" s="1"/>
  <c r="D8" i="14" s="1"/>
  <c r="O9" i="17"/>
  <c r="T9" i="17" s="1"/>
  <c r="G7" i="5" s="1"/>
  <c r="D10" i="14" s="1"/>
  <c r="O11" i="17"/>
  <c r="O13" i="17"/>
  <c r="T13" i="17" s="1"/>
  <c r="K7" i="5" s="1"/>
  <c r="D14" i="14" s="1"/>
  <c r="O15" i="17"/>
  <c r="O17" i="17"/>
  <c r="O19" i="17"/>
  <c r="T19" i="17" s="1"/>
  <c r="Q7" i="5" s="1"/>
  <c r="D20" i="14" s="1"/>
  <c r="O21" i="17"/>
  <c r="T21" i="17" s="1"/>
  <c r="S7" i="5" s="1"/>
  <c r="D22" i="14" s="1"/>
  <c r="O23" i="17"/>
  <c r="T23" i="17" s="1"/>
  <c r="U7" i="5" s="1"/>
  <c r="D24" i="14" s="1"/>
  <c r="O25" i="17"/>
  <c r="T25" i="17" s="1"/>
  <c r="W7" i="5" s="1"/>
  <c r="D26" i="14" s="1"/>
  <c r="O27" i="17"/>
  <c r="T27" i="17" s="1"/>
  <c r="Y7" i="5" s="1"/>
  <c r="D28" i="14" s="1"/>
  <c r="O29" i="17"/>
  <c r="T29" i="17" s="1"/>
  <c r="AA7" i="5" s="1"/>
  <c r="D30" i="14" s="1"/>
  <c r="O31" i="17"/>
  <c r="T31" i="17" s="1"/>
  <c r="AC7" i="5" s="1"/>
  <c r="D32" i="14" s="1"/>
  <c r="O34" i="17"/>
  <c r="T34" i="17" s="1"/>
  <c r="AF7" i="5" s="1"/>
  <c r="D35" i="14" s="1"/>
  <c r="O37" i="17"/>
  <c r="T37" i="17" s="1"/>
  <c r="AI7" i="5" s="1"/>
  <c r="D38" i="14" s="1"/>
  <c r="O39" i="17"/>
  <c r="T39" i="17" s="1"/>
  <c r="AK7" i="5" s="1"/>
  <c r="D40" i="14" s="1"/>
  <c r="O41" i="17"/>
  <c r="T41" i="17" s="1"/>
  <c r="AM7" i="5" s="1"/>
  <c r="D42" i="14" s="1"/>
  <c r="H58" i="19"/>
  <c r="B56" i="19"/>
  <c r="H34" i="19"/>
  <c r="B52" i="19"/>
  <c r="B48" i="19"/>
  <c r="H38" i="19"/>
  <c r="H50" i="19"/>
  <c r="B30" i="19"/>
  <c r="H30" i="19"/>
  <c r="B22" i="19"/>
  <c r="H22" i="19"/>
  <c r="J45" i="17"/>
  <c r="O35" i="17" s="1"/>
  <c r="T35" i="17" s="1"/>
  <c r="AG7" i="5" s="1"/>
  <c r="D36" i="14" s="1"/>
  <c r="O8" i="17"/>
  <c r="T8" i="17" s="1"/>
  <c r="F7" i="5" s="1"/>
  <c r="D9" i="14" s="1"/>
  <c r="O12" i="17"/>
  <c r="T12" i="17" s="1"/>
  <c r="J7" i="5" s="1"/>
  <c r="D13" i="14" s="1"/>
  <c r="O16" i="17"/>
  <c r="T16" i="17" s="1"/>
  <c r="N7" i="5" s="1"/>
  <c r="D17" i="14" s="1"/>
  <c r="O20" i="17"/>
  <c r="T20" i="17" s="1"/>
  <c r="R7" i="5" s="1"/>
  <c r="D21" i="14" s="1"/>
  <c r="O24" i="17"/>
  <c r="T24" i="17" s="1"/>
  <c r="V7" i="5" s="1"/>
  <c r="D25" i="14" s="1"/>
  <c r="O28" i="17"/>
  <c r="T28" i="17" s="1"/>
  <c r="Z7" i="5" s="1"/>
  <c r="D29" i="14" s="1"/>
  <c r="O33" i="17"/>
  <c r="T33" i="17" s="1"/>
  <c r="AE7" i="5" s="1"/>
  <c r="D34" i="14" s="1"/>
  <c r="O38" i="17"/>
  <c r="T38" i="17" s="1"/>
  <c r="AJ7" i="5" s="1"/>
  <c r="D39" i="14" s="1"/>
  <c r="O42" i="17"/>
  <c r="T42" i="17" s="1"/>
  <c r="AN7" i="5" s="1"/>
  <c r="D43" i="14" s="1"/>
  <c r="O10" i="17"/>
  <c r="T10" i="17" s="1"/>
  <c r="H7" i="5" s="1"/>
  <c r="D11" i="14" s="1"/>
  <c r="O14" i="17"/>
  <c r="T14" i="17" s="1"/>
  <c r="L7" i="5" s="1"/>
  <c r="D15" i="14" s="1"/>
  <c r="O18" i="17"/>
  <c r="T18" i="17" s="1"/>
  <c r="P7" i="5" s="1"/>
  <c r="D19" i="14" s="1"/>
  <c r="O22" i="17"/>
  <c r="T22" i="17" s="1"/>
  <c r="T7" i="5" s="1"/>
  <c r="D23" i="14" s="1"/>
  <c r="O26" i="17"/>
  <c r="T26" i="17" s="1"/>
  <c r="X7" i="5" s="1"/>
  <c r="D27" i="14" s="1"/>
  <c r="O30" i="17"/>
  <c r="T30" i="17" s="1"/>
  <c r="AB7" i="5" s="1"/>
  <c r="D31" i="14" s="1"/>
  <c r="O36" i="17"/>
  <c r="T36" i="17" s="1"/>
  <c r="AH7" i="5" s="1"/>
  <c r="D37" i="14" s="1"/>
  <c r="O40" i="17"/>
  <c r="T40" i="17" s="1"/>
  <c r="AL7" i="5" s="1"/>
  <c r="D41" i="14" s="1"/>
  <c r="O44" i="17"/>
  <c r="T44" i="17" s="1"/>
  <c r="AP7" i="5" s="1"/>
  <c r="D45" i="14" s="1"/>
  <c r="O43" i="17"/>
  <c r="T43" i="17" s="1"/>
  <c r="AO7" i="5" s="1"/>
  <c r="D44" i="14" s="1"/>
  <c r="O6" i="17"/>
  <c r="I45" i="17"/>
  <c r="O32" i="17" s="1"/>
  <c r="T32" i="17" s="1"/>
  <c r="AD7" i="5" s="1"/>
  <c r="D33" i="14" s="1"/>
  <c r="T11" i="17"/>
  <c r="I7" i="5" s="1"/>
  <c r="D12" i="14" s="1"/>
  <c r="T15" i="17"/>
  <c r="M7" i="5" s="1"/>
  <c r="D16" i="14" s="1"/>
  <c r="T17" i="17"/>
  <c r="O7" i="5" s="1"/>
  <c r="D18" i="14" s="1"/>
  <c r="O45" i="17" l="1"/>
  <c r="T6" i="17"/>
  <c r="D7" i="5" s="1"/>
  <c r="D7" i="14" s="1"/>
  <c r="T45" i="17" l="1"/>
  <c r="G169" i="13"/>
  <c r="G168" i="13"/>
  <c r="G167" i="13"/>
  <c r="G166" i="13"/>
  <c r="G165" i="13"/>
  <c r="G164" i="13"/>
  <c r="G163" i="13"/>
  <c r="G162" i="13"/>
  <c r="G161" i="13"/>
  <c r="G160" i="13"/>
  <c r="G159" i="13"/>
  <c r="G158" i="13"/>
  <c r="G157" i="13"/>
  <c r="G156" i="13"/>
  <c r="G155" i="13"/>
  <c r="G154"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AP134" i="15" l="1"/>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U152" i="13" l="1"/>
  <c r="U148" i="13"/>
  <c r="U144" i="13"/>
  <c r="U140" i="13"/>
  <c r="U136" i="13"/>
  <c r="U132" i="13"/>
  <c r="U128" i="13"/>
  <c r="U124" i="13"/>
  <c r="U120" i="13"/>
  <c r="U116" i="13"/>
  <c r="J145" i="13"/>
  <c r="J141" i="13"/>
  <c r="J137" i="13"/>
  <c r="J133" i="13"/>
  <c r="J129" i="13"/>
  <c r="J125" i="13"/>
  <c r="J121" i="13"/>
  <c r="J117" i="13"/>
  <c r="J113" i="13"/>
  <c r="J109" i="13"/>
  <c r="J45" i="13"/>
  <c r="J41" i="13"/>
  <c r="J37" i="13"/>
  <c r="J33" i="13"/>
  <c r="J29" i="13"/>
  <c r="J25" i="13"/>
  <c r="J21" i="13"/>
  <c r="J17" i="13"/>
  <c r="J13" i="13"/>
  <c r="J9" i="13"/>
  <c r="J188" i="13"/>
  <c r="J187" i="13"/>
  <c r="U151" i="13"/>
  <c r="J43" i="13"/>
  <c r="J184" i="13"/>
  <c r="J84" i="13"/>
  <c r="U147" i="13"/>
  <c r="J82" i="13"/>
  <c r="J180" i="13"/>
  <c r="J179" i="13"/>
  <c r="U143" i="13"/>
  <c r="J135" i="13"/>
  <c r="J176" i="13"/>
  <c r="J175" i="13"/>
  <c r="U139" i="13"/>
  <c r="J74" i="13"/>
  <c r="J172" i="13"/>
  <c r="J171" i="13"/>
  <c r="U135" i="13"/>
  <c r="J127" i="13"/>
  <c r="J168" i="13"/>
  <c r="J167" i="13"/>
  <c r="U131" i="13"/>
  <c r="U130" i="13"/>
  <c r="J164" i="13"/>
  <c r="J163" i="13"/>
  <c r="U127" i="13"/>
  <c r="J119" i="13"/>
  <c r="J160" i="13"/>
  <c r="J159" i="13"/>
  <c r="U123" i="13"/>
  <c r="J157" i="13"/>
  <c r="J156" i="13"/>
  <c r="J56" i="13"/>
  <c r="U119" i="13"/>
  <c r="J111" i="13"/>
  <c r="J152" i="13"/>
  <c r="J151" i="13"/>
  <c r="J10" i="13" l="1"/>
  <c r="J14" i="13"/>
  <c r="J18" i="13"/>
  <c r="J22" i="13"/>
  <c r="J26" i="13"/>
  <c r="J30" i="13"/>
  <c r="J34" i="13"/>
  <c r="J38" i="13"/>
  <c r="J42" i="13"/>
  <c r="J46" i="13"/>
  <c r="J55" i="13"/>
  <c r="J59" i="13"/>
  <c r="J63" i="13"/>
  <c r="J67" i="13"/>
  <c r="J71" i="13"/>
  <c r="J75" i="13"/>
  <c r="J79" i="13"/>
  <c r="J83" i="13"/>
  <c r="J87" i="13"/>
  <c r="J110" i="13"/>
  <c r="J114" i="13"/>
  <c r="J118" i="13"/>
  <c r="J122" i="13"/>
  <c r="J126" i="13"/>
  <c r="J130" i="13"/>
  <c r="J134" i="13"/>
  <c r="J138" i="13"/>
  <c r="J142" i="13"/>
  <c r="J146" i="13"/>
  <c r="J154" i="13"/>
  <c r="J158" i="13"/>
  <c r="J162" i="13"/>
  <c r="J166" i="13"/>
  <c r="J170" i="13"/>
  <c r="J174" i="13"/>
  <c r="J178" i="13"/>
  <c r="J182" i="13"/>
  <c r="J186" i="13"/>
  <c r="U117" i="13"/>
  <c r="U121" i="13"/>
  <c r="U125" i="13"/>
  <c r="U129" i="13"/>
  <c r="U133" i="13"/>
  <c r="U137" i="13"/>
  <c r="U141" i="13"/>
  <c r="U145" i="13"/>
  <c r="U149" i="13"/>
  <c r="U153" i="13"/>
  <c r="J58" i="13"/>
  <c r="J66" i="13"/>
  <c r="J70" i="13"/>
  <c r="J78" i="13"/>
  <c r="J86" i="13"/>
  <c r="J153" i="13"/>
  <c r="J161" i="13"/>
  <c r="J173" i="13"/>
  <c r="J181" i="13"/>
  <c r="J15" i="13"/>
  <c r="J23" i="13"/>
  <c r="J31" i="13"/>
  <c r="J39" i="13"/>
  <c r="J52" i="13"/>
  <c r="J64" i="13"/>
  <c r="J72" i="13"/>
  <c r="J80" i="13"/>
  <c r="J88" i="13"/>
  <c r="J115" i="13"/>
  <c r="J123" i="13"/>
  <c r="J131" i="13"/>
  <c r="J139" i="13"/>
  <c r="J143" i="13"/>
  <c r="J155" i="13"/>
  <c r="J183" i="13"/>
  <c r="U118" i="13"/>
  <c r="U122" i="13"/>
  <c r="U126" i="13"/>
  <c r="U134" i="13"/>
  <c r="U138" i="13"/>
  <c r="U142" i="13"/>
  <c r="U146" i="13"/>
  <c r="U150" i="13"/>
  <c r="J54" i="13"/>
  <c r="J62" i="13"/>
  <c r="J165" i="13"/>
  <c r="J169" i="13"/>
  <c r="J177" i="13"/>
  <c r="J185" i="13"/>
  <c r="J11" i="13"/>
  <c r="J19" i="13"/>
  <c r="J27" i="13"/>
  <c r="J35" i="13"/>
  <c r="J60" i="13"/>
  <c r="J68" i="13"/>
  <c r="J76" i="13"/>
  <c r="J12" i="13"/>
  <c r="J16" i="13"/>
  <c r="J20" i="13"/>
  <c r="J24" i="13"/>
  <c r="J28" i="13"/>
  <c r="J32" i="13"/>
  <c r="J36" i="13"/>
  <c r="J40" i="13"/>
  <c r="J44" i="13"/>
  <c r="J53" i="13"/>
  <c r="J57" i="13"/>
  <c r="J61" i="13"/>
  <c r="J65" i="13"/>
  <c r="J69" i="13"/>
  <c r="J73" i="13"/>
  <c r="J77" i="13"/>
  <c r="J81" i="13"/>
  <c r="J85" i="13"/>
  <c r="J89" i="13"/>
  <c r="J112" i="13"/>
  <c r="J116" i="13"/>
  <c r="J120" i="13"/>
  <c r="J124" i="13"/>
  <c r="J128" i="13"/>
  <c r="J132" i="13"/>
  <c r="J136" i="13"/>
  <c r="J140" i="13"/>
  <c r="J144" i="13"/>
  <c r="B94" i="14" a="1"/>
  <c r="B129" i="14" s="1"/>
  <c r="B117" i="14" l="1"/>
  <c r="B101" i="14"/>
  <c r="B109" i="14"/>
  <c r="C94" i="14"/>
  <c r="B125" i="14"/>
  <c r="B96" i="14"/>
  <c r="B103" i="14"/>
  <c r="B111" i="14"/>
  <c r="B119" i="14"/>
  <c r="B127" i="14"/>
  <c r="B97" i="14"/>
  <c r="B105" i="14"/>
  <c r="B113" i="14"/>
  <c r="B121" i="14"/>
  <c r="C132" i="14"/>
  <c r="B130" i="14"/>
  <c r="B126" i="14"/>
  <c r="B122" i="14"/>
  <c r="B118" i="14"/>
  <c r="B114" i="14"/>
  <c r="B110" i="14"/>
  <c r="B106" i="14"/>
  <c r="B102" i="14"/>
  <c r="B98" i="14"/>
  <c r="B95" i="14"/>
  <c r="B132" i="14"/>
  <c r="B128" i="14"/>
  <c r="B124" i="14"/>
  <c r="B120" i="14"/>
  <c r="B116" i="14"/>
  <c r="B112" i="14"/>
  <c r="B108" i="14"/>
  <c r="B104" i="14"/>
  <c r="B100" i="14"/>
  <c r="C96" i="14"/>
  <c r="B94" i="14"/>
  <c r="B99" i="14"/>
  <c r="B107" i="14"/>
  <c r="B115" i="14"/>
  <c r="B123" i="14"/>
  <c r="B131" i="14"/>
  <c r="C95" i="14"/>
  <c r="C97" i="14"/>
  <c r="C99" i="14"/>
  <c r="C101" i="14"/>
  <c r="C103" i="14"/>
  <c r="C105" i="14"/>
  <c r="C107" i="14"/>
  <c r="C109" i="14"/>
  <c r="C111" i="14"/>
  <c r="C113" i="14"/>
  <c r="C115" i="14"/>
  <c r="C117" i="14"/>
  <c r="C119" i="14"/>
  <c r="C121" i="14"/>
  <c r="C123" i="14"/>
  <c r="C125" i="14"/>
  <c r="C127" i="14"/>
  <c r="C129" i="14"/>
  <c r="C131" i="14"/>
  <c r="C98" i="14"/>
  <c r="C100" i="14"/>
  <c r="C102" i="14"/>
  <c r="C104" i="14"/>
  <c r="C106" i="14"/>
  <c r="C108" i="14"/>
  <c r="C110" i="14"/>
  <c r="C112" i="14"/>
  <c r="C114" i="14"/>
  <c r="C116" i="14"/>
  <c r="C118" i="14"/>
  <c r="C120" i="14"/>
  <c r="C122" i="14"/>
  <c r="C124" i="14"/>
  <c r="C126" i="14"/>
  <c r="C128" i="14"/>
  <c r="C130" i="14"/>
  <c r="D92" i="14" l="1" a="1"/>
  <c r="AP93" i="14" l="1"/>
  <c r="AM93" i="14"/>
  <c r="W93" i="14"/>
  <c r="G93" i="14"/>
  <c r="AD92" i="14"/>
  <c r="N92" i="14"/>
  <c r="AI93" i="14"/>
  <c r="S93" i="14"/>
  <c r="AP92" i="14"/>
  <c r="Z92" i="14"/>
  <c r="J92" i="14"/>
  <c r="AE93" i="14"/>
  <c r="O93" i="14"/>
  <c r="AL92" i="14"/>
  <c r="V92" i="14"/>
  <c r="F92" i="14"/>
  <c r="K93" i="14"/>
  <c r="AH92" i="14"/>
  <c r="R92" i="14"/>
  <c r="AA93" i="14"/>
  <c r="O92" i="14"/>
  <c r="AE92" i="14"/>
  <c r="H93" i="14"/>
  <c r="X93" i="14"/>
  <c r="AN93" i="14"/>
  <c r="P92" i="14"/>
  <c r="AF92" i="14"/>
  <c r="I93" i="14"/>
  <c r="Y93" i="14"/>
  <c r="AO93" i="14"/>
  <c r="Q92" i="14"/>
  <c r="AG92" i="14"/>
  <c r="J93" i="14"/>
  <c r="Z93" i="14"/>
  <c r="S92" i="14"/>
  <c r="AI92" i="14"/>
  <c r="L93" i="14"/>
  <c r="AB93" i="14"/>
  <c r="D92" i="14"/>
  <c r="T92" i="14"/>
  <c r="AJ92" i="14"/>
  <c r="M93" i="14"/>
  <c r="AC93" i="14"/>
  <c r="E92" i="14"/>
  <c r="U92" i="14"/>
  <c r="AK92" i="14"/>
  <c r="N93" i="14"/>
  <c r="G92" i="14"/>
  <c r="AM92" i="14"/>
  <c r="AF93" i="14"/>
  <c r="X92" i="14"/>
  <c r="Q93" i="14"/>
  <c r="I92" i="14"/>
  <c r="AO92" i="14"/>
  <c r="AD93" i="14"/>
  <c r="V93" i="14"/>
  <c r="K92" i="14"/>
  <c r="D93" i="14"/>
  <c r="AJ93" i="14"/>
  <c r="AB92" i="14"/>
  <c r="U93" i="14"/>
  <c r="M92" i="14"/>
  <c r="F93" i="14"/>
  <c r="AH93" i="14"/>
  <c r="W92" i="14"/>
  <c r="P93" i="14"/>
  <c r="H92" i="14"/>
  <c r="AN92" i="14"/>
  <c r="AG93" i="14"/>
  <c r="Y92" i="14"/>
  <c r="R93" i="14"/>
  <c r="AL93" i="14"/>
  <c r="AA92" i="14"/>
  <c r="T93" i="14"/>
  <c r="L92" i="14"/>
  <c r="E93" i="14"/>
  <c r="AK93" i="14"/>
  <c r="AC92" i="14"/>
  <c r="Q159" i="13" l="1"/>
  <c r="Q168" i="13"/>
  <c r="Q179" i="13"/>
  <c r="Q187" i="13"/>
  <c r="Q55" i="13"/>
  <c r="Q185" i="13" l="1"/>
  <c r="Q175" i="13"/>
  <c r="Q165" i="13"/>
  <c r="Q157" i="13"/>
  <c r="Q181" i="13"/>
  <c r="Q173" i="13"/>
  <c r="Q164" i="13"/>
  <c r="Q153" i="13"/>
  <c r="Q180" i="13"/>
  <c r="Q171" i="13"/>
  <c r="Q160" i="13"/>
  <c r="Q152" i="13"/>
  <c r="Q184" i="13"/>
  <c r="Q176" i="13"/>
  <c r="Q169" i="13"/>
  <c r="Q163" i="13"/>
  <c r="Q155" i="13"/>
  <c r="Q82" i="13"/>
  <c r="Q71" i="13"/>
  <c r="Q61" i="13"/>
  <c r="Q81" i="13"/>
  <c r="Q70" i="13"/>
  <c r="Q59" i="13"/>
  <c r="Q87" i="13"/>
  <c r="Q77" i="13"/>
  <c r="Q66" i="13"/>
  <c r="Q52" i="13"/>
  <c r="Q57" i="13"/>
  <c r="Q62" i="13"/>
  <c r="Q67" i="13"/>
  <c r="Q73" i="13"/>
  <c r="Q78" i="13"/>
  <c r="Q83" i="13"/>
  <c r="Q89" i="13"/>
  <c r="Q53" i="13"/>
  <c r="Q58" i="13"/>
  <c r="Q63" i="13"/>
  <c r="Q69" i="13"/>
  <c r="Q74" i="13"/>
  <c r="Q79" i="13"/>
  <c r="Q85" i="13"/>
  <c r="Q86" i="13"/>
  <c r="Q75" i="13"/>
  <c r="Q65" i="13"/>
  <c r="Q54" i="13"/>
  <c r="Q188" i="13"/>
  <c r="Q183" i="13"/>
  <c r="Q177" i="13"/>
  <c r="Q172" i="13"/>
  <c r="Q167" i="13"/>
  <c r="Q161" i="13"/>
  <c r="Q156" i="13"/>
  <c r="Q151" i="13"/>
  <c r="Q186" i="13"/>
  <c r="Q182" i="13"/>
  <c r="Q178" i="13"/>
  <c r="Q174" i="13"/>
  <c r="Q170" i="13"/>
  <c r="Q166" i="13"/>
  <c r="Q162" i="13"/>
  <c r="Q158" i="13"/>
  <c r="Q154" i="13"/>
  <c r="Q88" i="13"/>
  <c r="Q84" i="13"/>
  <c r="Q80" i="13"/>
  <c r="Q76" i="13"/>
  <c r="Q72" i="13"/>
  <c r="Q68" i="13"/>
  <c r="Q64" i="13"/>
  <c r="Q60" i="13"/>
  <c r="Q56" i="13"/>
  <c r="D91" i="14" l="1"/>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J45" i="15"/>
  <c r="J189" i="13"/>
  <c r="U154" i="13"/>
  <c r="Q150" i="13"/>
  <c r="J150" i="13"/>
  <c r="J147" i="13"/>
  <c r="G130" i="13"/>
  <c r="G129" i="13"/>
  <c r="U115" i="13"/>
  <c r="V112" i="13"/>
  <c r="J108" i="13"/>
  <c r="F105" i="13"/>
  <c r="J90" i="13"/>
  <c r="Q51" i="13"/>
  <c r="J51" i="13"/>
  <c r="J47" i="13"/>
  <c r="D47" i="13"/>
  <c r="G30" i="13"/>
  <c r="J8" i="13"/>
  <c r="W6" i="13"/>
  <c r="X19" i="13" s="1"/>
  <c r="D18" i="5"/>
  <c r="AQ7" i="5"/>
  <c r="D11" i="5" s="1"/>
  <c r="D12" i="5" s="1"/>
  <c r="E8" i="6" l="1"/>
  <c r="E21" i="6" s="1"/>
  <c r="F26" i="5"/>
  <c r="F34" i="5"/>
  <c r="I8" i="6"/>
  <c r="I21" i="6" s="1"/>
  <c r="J26" i="5"/>
  <c r="J34" i="5"/>
  <c r="M8" i="6"/>
  <c r="M21" i="6" s="1"/>
  <c r="N26" i="5"/>
  <c r="N34" i="5"/>
  <c r="Q8" i="6"/>
  <c r="Q21" i="6" s="1"/>
  <c r="R26" i="5"/>
  <c r="R34" i="5"/>
  <c r="U8" i="6"/>
  <c r="U21" i="6" s="1"/>
  <c r="V26" i="5"/>
  <c r="V34" i="5"/>
  <c r="Y8" i="6"/>
  <c r="Y21" i="6" s="1"/>
  <c r="Z26" i="5"/>
  <c r="Z34" i="5"/>
  <c r="AC8" i="6"/>
  <c r="AC21" i="6" s="1"/>
  <c r="AD26" i="5"/>
  <c r="AD34" i="5"/>
  <c r="AG8" i="6"/>
  <c r="AG21" i="6" s="1"/>
  <c r="AH26" i="5"/>
  <c r="AH34" i="5"/>
  <c r="AK8" i="6"/>
  <c r="AK21" i="6" s="1"/>
  <c r="AL26" i="5"/>
  <c r="AL34" i="5"/>
  <c r="AO8" i="6"/>
  <c r="AO21" i="6" s="1"/>
  <c r="AP26" i="5"/>
  <c r="AP34" i="5"/>
  <c r="H34" i="5"/>
  <c r="G8" i="6"/>
  <c r="G21" i="6" s="1"/>
  <c r="H26" i="5"/>
  <c r="L34" i="5"/>
  <c r="K8" i="6"/>
  <c r="K21" i="6" s="1"/>
  <c r="L26" i="5"/>
  <c r="P34" i="5"/>
  <c r="O8" i="6"/>
  <c r="O21" i="6" s="1"/>
  <c r="P26" i="5"/>
  <c r="T34" i="5"/>
  <c r="S8" i="6"/>
  <c r="S21" i="6" s="1"/>
  <c r="T26" i="5"/>
  <c r="X34" i="5"/>
  <c r="W8" i="6"/>
  <c r="W21" i="6" s="1"/>
  <c r="X26" i="5"/>
  <c r="AB34" i="5"/>
  <c r="AA8" i="6"/>
  <c r="AA21" i="6" s="1"/>
  <c r="AB26" i="5"/>
  <c r="AF34" i="5"/>
  <c r="AE8" i="6"/>
  <c r="AE21" i="6" s="1"/>
  <c r="AF26" i="5"/>
  <c r="AJ34" i="5"/>
  <c r="AI8" i="6"/>
  <c r="AI21" i="6" s="1"/>
  <c r="AJ26" i="5"/>
  <c r="AN34" i="5"/>
  <c r="AM8" i="6"/>
  <c r="AM21" i="6" s="1"/>
  <c r="AN26" i="5"/>
  <c r="F8" i="6"/>
  <c r="F21" i="6" s="1"/>
  <c r="G26" i="5"/>
  <c r="G34" i="5"/>
  <c r="J8" i="6"/>
  <c r="J21" i="6" s="1"/>
  <c r="K26" i="5"/>
  <c r="K34" i="5"/>
  <c r="N8" i="6"/>
  <c r="N21" i="6" s="1"/>
  <c r="O26" i="5"/>
  <c r="O34" i="5"/>
  <c r="R8" i="6"/>
  <c r="R21" i="6" s="1"/>
  <c r="S26" i="5"/>
  <c r="S34" i="5"/>
  <c r="V8" i="6"/>
  <c r="V21" i="6" s="1"/>
  <c r="W26" i="5"/>
  <c r="W34" i="5"/>
  <c r="Z8" i="6"/>
  <c r="Z21" i="6" s="1"/>
  <c r="AA26" i="5"/>
  <c r="AA34" i="5"/>
  <c r="AD8" i="6"/>
  <c r="AD21" i="6" s="1"/>
  <c r="AE26" i="5"/>
  <c r="AE34" i="5"/>
  <c r="AH8" i="6"/>
  <c r="AH21" i="6" s="1"/>
  <c r="AI26" i="5"/>
  <c r="AI34" i="5"/>
  <c r="AL8" i="6"/>
  <c r="AL21" i="6" s="1"/>
  <c r="AM26" i="5"/>
  <c r="AM34" i="5"/>
  <c r="E34" i="5"/>
  <c r="D8" i="6"/>
  <c r="D21" i="6" s="1"/>
  <c r="E26" i="5"/>
  <c r="I34" i="5"/>
  <c r="I26" i="5"/>
  <c r="H8" i="6"/>
  <c r="H21" i="6" s="1"/>
  <c r="M34" i="5"/>
  <c r="L8" i="6"/>
  <c r="L21" i="6" s="1"/>
  <c r="M26" i="5"/>
  <c r="Q34" i="5"/>
  <c r="P8" i="6"/>
  <c r="P21" i="6" s="1"/>
  <c r="Q26" i="5"/>
  <c r="U34" i="5"/>
  <c r="T8" i="6"/>
  <c r="T21" i="6" s="1"/>
  <c r="U26" i="5"/>
  <c r="Y34" i="5"/>
  <c r="Y26" i="5"/>
  <c r="X8" i="6"/>
  <c r="X21" i="6" s="1"/>
  <c r="AC34" i="5"/>
  <c r="AB8" i="6"/>
  <c r="AB21" i="6" s="1"/>
  <c r="AC26" i="5"/>
  <c r="AG34" i="5"/>
  <c r="AG26" i="5"/>
  <c r="AF8" i="6"/>
  <c r="AF21" i="6" s="1"/>
  <c r="AK34" i="5"/>
  <c r="AJ8" i="6"/>
  <c r="AJ21" i="6" s="1"/>
  <c r="AK26" i="5"/>
  <c r="AO34" i="5"/>
  <c r="AO26" i="5"/>
  <c r="AN8" i="6"/>
  <c r="AN21" i="6" s="1"/>
  <c r="D26" i="5"/>
  <c r="D34" i="5"/>
  <c r="C8" i="6"/>
  <c r="C21" i="6" s="1"/>
  <c r="K91" i="14"/>
  <c r="J91" i="14"/>
  <c r="AO91" i="14"/>
  <c r="AK91" i="14"/>
  <c r="AC91" i="14"/>
  <c r="U91" i="14"/>
  <c r="M91" i="14"/>
  <c r="I91" i="14"/>
  <c r="E91" i="14"/>
  <c r="AM91" i="14"/>
  <c r="AI91" i="14"/>
  <c r="AE91" i="14"/>
  <c r="AA91" i="14"/>
  <c r="W91" i="14"/>
  <c r="S91" i="14"/>
  <c r="O91" i="14"/>
  <c r="G91" i="14"/>
  <c r="AP91" i="14"/>
  <c r="AL91" i="14"/>
  <c r="AD91" i="14"/>
  <c r="V91" i="14"/>
  <c r="N91" i="14"/>
  <c r="F91" i="14"/>
  <c r="AN91" i="14"/>
  <c r="AJ91" i="14"/>
  <c r="AB91" i="14"/>
  <c r="T91" i="14"/>
  <c r="L91" i="14"/>
  <c r="H91" i="14"/>
  <c r="D46" i="14"/>
  <c r="D6" i="15"/>
  <c r="AQ18" i="5"/>
  <c r="C40" i="13" l="1"/>
  <c r="D48" i="13" s="1"/>
  <c r="AQ91" i="14"/>
  <c r="D10" i="15"/>
  <c r="D16" i="15"/>
  <c r="D24" i="15"/>
  <c r="D32" i="15"/>
  <c r="D40" i="15"/>
  <c r="D9" i="15"/>
  <c r="D21" i="15"/>
  <c r="D29" i="15"/>
  <c r="D37" i="15"/>
  <c r="D7" i="15"/>
  <c r="D15" i="15"/>
  <c r="D23" i="15"/>
  <c r="D31" i="15"/>
  <c r="D39" i="15"/>
  <c r="D12" i="15"/>
  <c r="D14" i="15"/>
  <c r="D22" i="15"/>
  <c r="D30" i="15"/>
  <c r="D38" i="15"/>
  <c r="D8" i="15"/>
  <c r="D17" i="15"/>
  <c r="D25" i="15"/>
  <c r="D33" i="15"/>
  <c r="D41" i="15"/>
  <c r="D11" i="15"/>
  <c r="D43" i="15"/>
  <c r="D13" i="15"/>
  <c r="D42" i="15"/>
  <c r="D44" i="15"/>
  <c r="V12" i="13"/>
  <c r="C11" i="19" s="1"/>
  <c r="AQ34" i="5"/>
  <c r="AP8" i="6"/>
  <c r="AQ26" i="5"/>
  <c r="M120" i="14" l="1"/>
  <c r="AM115" i="14"/>
  <c r="U132" i="14"/>
  <c r="AE128" i="14"/>
  <c r="F129" i="14"/>
  <c r="J129" i="14"/>
  <c r="V104" i="14"/>
  <c r="G119" i="14"/>
  <c r="AI104" i="14"/>
  <c r="N107" i="14"/>
  <c r="AB104" i="14"/>
  <c r="AA100" i="14"/>
  <c r="I109" i="14"/>
  <c r="AN132" i="14"/>
  <c r="AN130" i="14"/>
  <c r="AN131" i="14"/>
  <c r="AN127" i="14"/>
  <c r="AN126" i="14"/>
  <c r="AN124" i="14"/>
  <c r="AN119" i="14"/>
  <c r="AN117" i="14"/>
  <c r="AN115" i="14"/>
  <c r="AN118" i="14"/>
  <c r="AN116" i="14"/>
  <c r="AN112" i="14"/>
  <c r="AN108" i="14"/>
  <c r="AN113" i="14"/>
  <c r="AN111" i="14"/>
  <c r="AN105" i="14"/>
  <c r="AN103" i="14"/>
  <c r="AN104" i="14"/>
  <c r="AN97" i="14"/>
  <c r="AN95" i="14"/>
  <c r="AN100" i="14"/>
  <c r="AN96" i="14"/>
  <c r="AJ124" i="14"/>
  <c r="AJ121" i="14"/>
  <c r="AJ107" i="14"/>
  <c r="AJ97" i="14"/>
  <c r="T128" i="14"/>
  <c r="T114" i="14"/>
  <c r="T110" i="14"/>
  <c r="T109" i="14"/>
  <c r="T98" i="14"/>
  <c r="L128" i="14"/>
  <c r="L124" i="14"/>
  <c r="L120" i="14"/>
  <c r="L105" i="14"/>
  <c r="L97" i="14"/>
  <c r="H132" i="14"/>
  <c r="H131" i="14"/>
  <c r="H129" i="14"/>
  <c r="H127" i="14"/>
  <c r="H128" i="14"/>
  <c r="H126" i="14"/>
  <c r="H124" i="14"/>
  <c r="H121" i="14"/>
  <c r="H119" i="14"/>
  <c r="H117" i="14"/>
  <c r="H122" i="14"/>
  <c r="H120" i="14"/>
  <c r="H118" i="14"/>
  <c r="H114" i="14"/>
  <c r="H112" i="14"/>
  <c r="H110" i="14"/>
  <c r="H106" i="14"/>
  <c r="H113" i="14"/>
  <c r="H111" i="14"/>
  <c r="H107" i="14"/>
  <c r="H105" i="14"/>
  <c r="H104" i="14"/>
  <c r="H101" i="14"/>
  <c r="H99" i="14"/>
  <c r="H97" i="14"/>
  <c r="H102" i="14"/>
  <c r="H100" i="14"/>
  <c r="H98" i="14"/>
  <c r="H94" i="14"/>
  <c r="D123" i="14"/>
  <c r="D121" i="14"/>
  <c r="D109" i="14"/>
  <c r="D101" i="14"/>
  <c r="D102" i="14"/>
  <c r="W126" i="14"/>
  <c r="W120" i="14"/>
  <c r="W119" i="14"/>
  <c r="W106" i="14"/>
  <c r="W101" i="14"/>
  <c r="S131" i="14"/>
  <c r="S124" i="14"/>
  <c r="S125" i="14"/>
  <c r="S118" i="14"/>
  <c r="S113" i="14"/>
  <c r="S107" i="14"/>
  <c r="S106" i="14"/>
  <c r="S100" i="14"/>
  <c r="S103" i="14"/>
  <c r="S97" i="14"/>
  <c r="O129" i="14"/>
  <c r="O132" i="14"/>
  <c r="O130" i="14"/>
  <c r="O126" i="14"/>
  <c r="O124" i="14"/>
  <c r="O127" i="14"/>
  <c r="O123" i="14"/>
  <c r="O122" i="14"/>
  <c r="O120" i="14"/>
  <c r="O116" i="14"/>
  <c r="O121" i="14"/>
  <c r="O119" i="14"/>
  <c r="O115" i="14"/>
  <c r="O113" i="14"/>
  <c r="O111" i="14"/>
  <c r="O107" i="14"/>
  <c r="O114" i="14"/>
  <c r="O112" i="14"/>
  <c r="O108" i="14"/>
  <c r="O106" i="14"/>
  <c r="O104" i="14"/>
  <c r="O100" i="14"/>
  <c r="O98" i="14"/>
  <c r="O96" i="14"/>
  <c r="O103" i="14"/>
  <c r="O101" i="14"/>
  <c r="O99" i="14"/>
  <c r="O95" i="14"/>
  <c r="O94" i="14"/>
  <c r="K132" i="14"/>
  <c r="K115" i="14"/>
  <c r="K113" i="14"/>
  <c r="K107" i="14"/>
  <c r="K101" i="14"/>
  <c r="AL130" i="14"/>
  <c r="AL131" i="14"/>
  <c r="AL126" i="14"/>
  <c r="AL121" i="14"/>
  <c r="AL117" i="14"/>
  <c r="AL120" i="14"/>
  <c r="AL116" i="14"/>
  <c r="AL112" i="14"/>
  <c r="AL113" i="14"/>
  <c r="AL109" i="14"/>
  <c r="AL105" i="14"/>
  <c r="AL97" i="14"/>
  <c r="AL104" i="14"/>
  <c r="AL100" i="14"/>
  <c r="AD129" i="14"/>
  <c r="AD127" i="14"/>
  <c r="AD126" i="14"/>
  <c r="AD117" i="14"/>
  <c r="AD123" i="14"/>
  <c r="AD120" i="14"/>
  <c r="AD112" i="14"/>
  <c r="AD108" i="14"/>
  <c r="AD113" i="14"/>
  <c r="AD105" i="14"/>
  <c r="AD101" i="14"/>
  <c r="AD97" i="14"/>
  <c r="AD100" i="14"/>
  <c r="AD96" i="14"/>
  <c r="AO131" i="14"/>
  <c r="AO128" i="14"/>
  <c r="AO116" i="14"/>
  <c r="AO113" i="14"/>
  <c r="AO109" i="14"/>
  <c r="AO103" i="14"/>
  <c r="AO99" i="14"/>
  <c r="AK131" i="14"/>
  <c r="AK129" i="14"/>
  <c r="AK132" i="14"/>
  <c r="AK130" i="14"/>
  <c r="AK128" i="14"/>
  <c r="AK126" i="14"/>
  <c r="AK124" i="14"/>
  <c r="AK127" i="14"/>
  <c r="AK125" i="14"/>
  <c r="AK123" i="14"/>
  <c r="AK122" i="14"/>
  <c r="AK120" i="14"/>
  <c r="AK118" i="14"/>
  <c r="AK116" i="14"/>
  <c r="AK114" i="14"/>
  <c r="AK121" i="14"/>
  <c r="AK119" i="14"/>
  <c r="AK117" i="14"/>
  <c r="AK115" i="14"/>
  <c r="AK113" i="14"/>
  <c r="AK111" i="14"/>
  <c r="AK109" i="14"/>
  <c r="AK107" i="14"/>
  <c r="AK105" i="14"/>
  <c r="AK112" i="14"/>
  <c r="AK110" i="14"/>
  <c r="AK108" i="14"/>
  <c r="AK106" i="14"/>
  <c r="AK104" i="14"/>
  <c r="AK102" i="14"/>
  <c r="AK100" i="14"/>
  <c r="AK98" i="14"/>
  <c r="AK96" i="14"/>
  <c r="AK94" i="14"/>
  <c r="AK103" i="14"/>
  <c r="AK101" i="14"/>
  <c r="AK99" i="14"/>
  <c r="AK97" i="14"/>
  <c r="AK95" i="14"/>
  <c r="AC131" i="14"/>
  <c r="AC129" i="14"/>
  <c r="AC132" i="14"/>
  <c r="AC128" i="14"/>
  <c r="AC126" i="14"/>
  <c r="AC124" i="14"/>
  <c r="AC125" i="14"/>
  <c r="AC123" i="14"/>
  <c r="AC122" i="14"/>
  <c r="AC118" i="14"/>
  <c r="AC116" i="14"/>
  <c r="AC121" i="14"/>
  <c r="AC117" i="14"/>
  <c r="AC115" i="14"/>
  <c r="AC114" i="14"/>
  <c r="AC111" i="14"/>
  <c r="AC109" i="14"/>
  <c r="AC107" i="14"/>
  <c r="AC110" i="14"/>
  <c r="AC108" i="14"/>
  <c r="AC106" i="14"/>
  <c r="AC105" i="14"/>
  <c r="AC102" i="14"/>
  <c r="AC100" i="14"/>
  <c r="AC96" i="14"/>
  <c r="AC103" i="14"/>
  <c r="AC101" i="14"/>
  <c r="AC97" i="14"/>
  <c r="AC95" i="14"/>
  <c r="AC94" i="14"/>
  <c r="E129" i="14"/>
  <c r="E123" i="14"/>
  <c r="E122" i="14"/>
  <c r="E118" i="14"/>
  <c r="E115" i="14"/>
  <c r="E113" i="14"/>
  <c r="E114" i="14"/>
  <c r="E106" i="14"/>
  <c r="E102" i="14"/>
  <c r="E96" i="14"/>
  <c r="E97" i="14"/>
  <c r="E95" i="14"/>
  <c r="X12" i="13"/>
  <c r="E11" i="19" s="1"/>
  <c r="D59" i="13"/>
  <c r="AP21" i="6"/>
  <c r="V105" i="13" s="1"/>
  <c r="I11" i="19" s="1"/>
  <c r="W12" i="13"/>
  <c r="D11" i="19" s="1"/>
  <c r="AP103" i="14" l="1"/>
  <c r="AP132" i="14"/>
  <c r="K131" i="14"/>
  <c r="K127" i="14"/>
  <c r="K105" i="14"/>
  <c r="AJ127" i="14"/>
  <c r="AJ108" i="14"/>
  <c r="D131" i="14"/>
  <c r="D114" i="14"/>
  <c r="E127" i="14"/>
  <c r="E131" i="14"/>
  <c r="W124" i="14"/>
  <c r="W129" i="14"/>
  <c r="W114" i="14"/>
  <c r="AO126" i="14"/>
  <c r="AO120" i="14"/>
  <c r="AO106" i="14"/>
  <c r="T130" i="14"/>
  <c r="T124" i="14"/>
  <c r="T102" i="14"/>
  <c r="L122" i="14"/>
  <c r="L106" i="14"/>
  <c r="S132" i="14"/>
  <c r="S129" i="14"/>
  <c r="S117" i="14"/>
  <c r="S102" i="14"/>
  <c r="AC130" i="14"/>
  <c r="AC127" i="14"/>
  <c r="AC120" i="14"/>
  <c r="AC119" i="14"/>
  <c r="AC113" i="14"/>
  <c r="AC112" i="14"/>
  <c r="AC104" i="14"/>
  <c r="AC98" i="14"/>
  <c r="AC99" i="14"/>
  <c r="H130" i="14"/>
  <c r="H125" i="14"/>
  <c r="H123" i="14"/>
  <c r="H115" i="14"/>
  <c r="H116" i="14"/>
  <c r="H108" i="14"/>
  <c r="H109" i="14"/>
  <c r="H103" i="14"/>
  <c r="H95" i="14"/>
  <c r="H96" i="14"/>
  <c r="AD130" i="14"/>
  <c r="AD121" i="14"/>
  <c r="AD116" i="14"/>
  <c r="AD109" i="14"/>
  <c r="AD104" i="14"/>
  <c r="AL127" i="14"/>
  <c r="AL123" i="14"/>
  <c r="AL108" i="14"/>
  <c r="AL101" i="14"/>
  <c r="AL96" i="14"/>
  <c r="O131" i="14"/>
  <c r="O128" i="14"/>
  <c r="O125" i="14"/>
  <c r="O118" i="14"/>
  <c r="O117" i="14"/>
  <c r="O109" i="14"/>
  <c r="O110" i="14"/>
  <c r="O102" i="14"/>
  <c r="O105" i="14"/>
  <c r="O97" i="14"/>
  <c r="AN128" i="14"/>
  <c r="AN129" i="14"/>
  <c r="AN123" i="14"/>
  <c r="AN120" i="14"/>
  <c r="AN110" i="14"/>
  <c r="AN109" i="14"/>
  <c r="AN99" i="14"/>
  <c r="AN98" i="14"/>
  <c r="AP102" i="14"/>
  <c r="AP96" i="14"/>
  <c r="AP124" i="14"/>
  <c r="AJ115" i="14"/>
  <c r="AP130" i="14"/>
  <c r="AP109" i="14"/>
  <c r="I120" i="14"/>
  <c r="V123" i="14"/>
  <c r="E94" i="14"/>
  <c r="E110" i="14"/>
  <c r="E117" i="14"/>
  <c r="E126" i="14"/>
  <c r="M112" i="14"/>
  <c r="AO98" i="14"/>
  <c r="AO111" i="14"/>
  <c r="AO125" i="14"/>
  <c r="K102" i="14"/>
  <c r="K120" i="14"/>
  <c r="S105" i="14"/>
  <c r="S114" i="14"/>
  <c r="S116" i="14"/>
  <c r="S126" i="14"/>
  <c r="W100" i="14"/>
  <c r="W116" i="14"/>
  <c r="D96" i="14"/>
  <c r="D110" i="14"/>
  <c r="D125" i="14"/>
  <c r="L100" i="14"/>
  <c r="L112" i="14"/>
  <c r="L127" i="14"/>
  <c r="T103" i="14"/>
  <c r="T117" i="14"/>
  <c r="AJ98" i="14"/>
  <c r="AJ110" i="14"/>
  <c r="AJ132" i="14"/>
  <c r="AP98" i="14"/>
  <c r="AP117" i="14"/>
  <c r="M114" i="14"/>
  <c r="J100" i="14"/>
  <c r="AA125" i="14"/>
  <c r="E103" i="14"/>
  <c r="E105" i="14"/>
  <c r="E107" i="14"/>
  <c r="E116" i="14"/>
  <c r="M130" i="14"/>
  <c r="AO101" i="14"/>
  <c r="AO110" i="14"/>
  <c r="AO121" i="14"/>
  <c r="K94" i="14"/>
  <c r="K106" i="14"/>
  <c r="K116" i="14"/>
  <c r="S95" i="14"/>
  <c r="S94" i="14"/>
  <c r="S110" i="14"/>
  <c r="S115" i="14"/>
  <c r="S122" i="14"/>
  <c r="W103" i="14"/>
  <c r="W107" i="14"/>
  <c r="D107" i="14"/>
  <c r="D118" i="14"/>
  <c r="L98" i="14"/>
  <c r="L107" i="14"/>
  <c r="T104" i="14"/>
  <c r="T122" i="14"/>
  <c r="AJ103" i="14"/>
  <c r="AJ114" i="14"/>
  <c r="AP122" i="14"/>
  <c r="AP104" i="14"/>
  <c r="AP95" i="14"/>
  <c r="AB114" i="14"/>
  <c r="M101" i="14"/>
  <c r="M121" i="14"/>
  <c r="F100" i="14"/>
  <c r="AN94" i="14"/>
  <c r="AN102" i="14"/>
  <c r="AN101" i="14"/>
  <c r="AN107" i="14"/>
  <c r="AN106" i="14"/>
  <c r="AN114" i="14"/>
  <c r="AN122" i="14"/>
  <c r="AN121" i="14"/>
  <c r="AN125" i="14"/>
  <c r="M98" i="14"/>
  <c r="V120" i="14"/>
  <c r="G126" i="14"/>
  <c r="AM127" i="14"/>
  <c r="I128" i="14"/>
  <c r="I124" i="14"/>
  <c r="I98" i="14"/>
  <c r="AA113" i="14"/>
  <c r="AA121" i="14"/>
  <c r="N116" i="14"/>
  <c r="N104" i="14"/>
  <c r="AI120" i="14"/>
  <c r="AI127" i="14"/>
  <c r="J117" i="14"/>
  <c r="J107" i="14"/>
  <c r="F127" i="14"/>
  <c r="F112" i="14"/>
  <c r="AE119" i="14"/>
  <c r="AE120" i="14"/>
  <c r="M131" i="14"/>
  <c r="M132" i="14"/>
  <c r="M122" i="14"/>
  <c r="M113" i="14"/>
  <c r="M106" i="14"/>
  <c r="M103" i="14"/>
  <c r="I96" i="14"/>
  <c r="I131" i="14"/>
  <c r="M100" i="14"/>
  <c r="M111" i="14"/>
  <c r="M127" i="14"/>
  <c r="F103" i="14"/>
  <c r="J112" i="14"/>
  <c r="N120" i="14"/>
  <c r="AE94" i="14"/>
  <c r="AI105" i="14"/>
  <c r="AP123" i="14"/>
  <c r="AP119" i="14"/>
  <c r="AP129" i="14"/>
  <c r="AP97" i="14"/>
  <c r="AP120" i="14"/>
  <c r="AP106" i="14"/>
  <c r="K129" i="14"/>
  <c r="K123" i="14"/>
  <c r="K117" i="14"/>
  <c r="K114" i="14"/>
  <c r="K100" i="14"/>
  <c r="K95" i="14"/>
  <c r="AJ131" i="14"/>
  <c r="AJ123" i="14"/>
  <c r="AJ118" i="14"/>
  <c r="AJ111" i="14"/>
  <c r="AJ101" i="14"/>
  <c r="AJ96" i="14"/>
  <c r="D132" i="14"/>
  <c r="D124" i="14"/>
  <c r="D122" i="14"/>
  <c r="D108" i="14"/>
  <c r="D103" i="14"/>
  <c r="D98" i="14"/>
  <c r="E130" i="14"/>
  <c r="E132" i="14"/>
  <c r="W132" i="14"/>
  <c r="W122" i="14"/>
  <c r="W115" i="14"/>
  <c r="W112" i="14"/>
  <c r="W96" i="14"/>
  <c r="W94" i="14"/>
  <c r="AO132" i="14"/>
  <c r="AO129" i="14"/>
  <c r="AO127" i="14"/>
  <c r="AO118" i="14"/>
  <c r="AO117" i="14"/>
  <c r="AO105" i="14"/>
  <c r="AO104" i="14"/>
  <c r="AO96" i="14"/>
  <c r="T131" i="14"/>
  <c r="T123" i="14"/>
  <c r="T116" i="14"/>
  <c r="T111" i="14"/>
  <c r="T101" i="14"/>
  <c r="T94" i="14"/>
  <c r="L129" i="14"/>
  <c r="L121" i="14"/>
  <c r="L118" i="14"/>
  <c r="L111" i="14"/>
  <c r="L99" i="14"/>
  <c r="L94" i="14"/>
  <c r="S130" i="14"/>
  <c r="S127" i="14"/>
  <c r="S120" i="14"/>
  <c r="S119" i="14"/>
  <c r="S111" i="14"/>
  <c r="S112" i="14"/>
  <c r="S104" i="14"/>
  <c r="S96" i="14"/>
  <c r="S101" i="14"/>
  <c r="E99" i="14"/>
  <c r="E100" i="14"/>
  <c r="E108" i="14"/>
  <c r="E109" i="14"/>
  <c r="E121" i="14"/>
  <c r="E124" i="14"/>
  <c r="E128" i="14"/>
  <c r="I107" i="14"/>
  <c r="M95" i="14"/>
  <c r="M104" i="14"/>
  <c r="M119" i="14"/>
  <c r="M124" i="14"/>
  <c r="U106" i="14"/>
  <c r="AO97" i="14"/>
  <c r="AO100" i="14"/>
  <c r="AO112" i="14"/>
  <c r="AO119" i="14"/>
  <c r="AO123" i="14"/>
  <c r="AO130" i="14"/>
  <c r="F115" i="14"/>
  <c r="J119" i="14"/>
  <c r="N130" i="14"/>
  <c r="K103" i="14"/>
  <c r="K110" i="14"/>
  <c r="K124" i="14"/>
  <c r="K126" i="14"/>
  <c r="S99" i="14"/>
  <c r="S98" i="14"/>
  <c r="S108" i="14"/>
  <c r="S109" i="14"/>
  <c r="S121" i="14"/>
  <c r="S123" i="14"/>
  <c r="S128" i="14"/>
  <c r="W95" i="14"/>
  <c r="W104" i="14"/>
  <c r="W113" i="14"/>
  <c r="W127" i="14"/>
  <c r="AA99" i="14"/>
  <c r="AE108" i="14"/>
  <c r="AI131" i="14"/>
  <c r="D97" i="14"/>
  <c r="D111" i="14"/>
  <c r="D115" i="14"/>
  <c r="D127" i="14"/>
  <c r="L101" i="14"/>
  <c r="L110" i="14"/>
  <c r="L119" i="14"/>
  <c r="L132" i="14"/>
  <c r="T95" i="14"/>
  <c r="T106" i="14"/>
  <c r="T115" i="14"/>
  <c r="T127" i="14"/>
  <c r="AJ102" i="14"/>
  <c r="AJ109" i="14"/>
  <c r="AJ122" i="14"/>
  <c r="AJ125" i="14"/>
  <c r="AP118" i="14"/>
  <c r="AP112" i="14"/>
  <c r="AP113" i="14"/>
  <c r="AP111" i="14"/>
  <c r="U113" i="14"/>
  <c r="G95" i="14"/>
  <c r="AB126" i="14"/>
  <c r="I97" i="14"/>
  <c r="I104" i="14"/>
  <c r="I117" i="14"/>
  <c r="I126" i="14"/>
  <c r="M97" i="14"/>
  <c r="M94" i="14"/>
  <c r="M102" i="14"/>
  <c r="M108" i="14"/>
  <c r="M107" i="14"/>
  <c r="M115" i="14"/>
  <c r="M116" i="14"/>
  <c r="M123" i="14"/>
  <c r="M126" i="14"/>
  <c r="M129" i="14"/>
  <c r="U122" i="14"/>
  <c r="F105" i="14"/>
  <c r="F117" i="14"/>
  <c r="J102" i="14"/>
  <c r="J114" i="14"/>
  <c r="J131" i="14"/>
  <c r="N109" i="14"/>
  <c r="V96" i="14"/>
  <c r="G106" i="14"/>
  <c r="AA108" i="14"/>
  <c r="AA128" i="14"/>
  <c r="AE107" i="14"/>
  <c r="AE131" i="14"/>
  <c r="AI113" i="14"/>
  <c r="AM102" i="14"/>
  <c r="I99" i="14"/>
  <c r="I108" i="14"/>
  <c r="I119" i="14"/>
  <c r="M99" i="14"/>
  <c r="M96" i="14"/>
  <c r="M105" i="14"/>
  <c r="M110" i="14"/>
  <c r="M109" i="14"/>
  <c r="M117" i="14"/>
  <c r="M118" i="14"/>
  <c r="M125" i="14"/>
  <c r="M128" i="14"/>
  <c r="U101" i="14"/>
  <c r="F98" i="14"/>
  <c r="F110" i="14"/>
  <c r="J105" i="14"/>
  <c r="N102" i="14"/>
  <c r="AE99" i="14"/>
  <c r="AI96" i="14"/>
  <c r="AB130" i="14"/>
  <c r="AB125" i="14"/>
  <c r="AB123" i="14"/>
  <c r="AB115" i="14"/>
  <c r="AB116" i="14"/>
  <c r="AB108" i="14"/>
  <c r="AB109" i="14"/>
  <c r="AB103" i="14"/>
  <c r="AB95" i="14"/>
  <c r="AB96" i="14"/>
  <c r="AB129" i="14"/>
  <c r="AB124" i="14"/>
  <c r="AB122" i="14"/>
  <c r="AB112" i="14"/>
  <c r="AB111" i="14"/>
  <c r="AB101" i="14"/>
  <c r="AB100" i="14"/>
  <c r="AB127" i="14"/>
  <c r="AB121" i="14"/>
  <c r="AB120" i="14"/>
  <c r="AB110" i="14"/>
  <c r="AB107" i="14"/>
  <c r="AB99" i="14"/>
  <c r="AB98" i="14"/>
  <c r="G131" i="14"/>
  <c r="G128" i="14"/>
  <c r="G123" i="14"/>
  <c r="G116" i="14"/>
  <c r="G117" i="14"/>
  <c r="G109" i="14"/>
  <c r="G110" i="14"/>
  <c r="G102" i="14"/>
  <c r="G105" i="14"/>
  <c r="G97" i="14"/>
  <c r="G132" i="14"/>
  <c r="G125" i="14"/>
  <c r="G124" i="14"/>
  <c r="G113" i="14"/>
  <c r="G112" i="14"/>
  <c r="G100" i="14"/>
  <c r="G101" i="14"/>
  <c r="G130" i="14"/>
  <c r="G122" i="14"/>
  <c r="G121" i="14"/>
  <c r="G111" i="14"/>
  <c r="G108" i="14"/>
  <c r="G98" i="14"/>
  <c r="G99" i="14"/>
  <c r="U130" i="14"/>
  <c r="U127" i="14"/>
  <c r="U120" i="14"/>
  <c r="U119" i="14"/>
  <c r="U111" i="14"/>
  <c r="U112" i="14"/>
  <c r="U104" i="14"/>
  <c r="U98" i="14"/>
  <c r="U99" i="14"/>
  <c r="U131" i="14"/>
  <c r="U128" i="14"/>
  <c r="U125" i="14"/>
  <c r="U118" i="14"/>
  <c r="U117" i="14"/>
  <c r="U109" i="14"/>
  <c r="U110" i="14"/>
  <c r="U105" i="14"/>
  <c r="U96" i="14"/>
  <c r="AM131" i="14"/>
  <c r="AM128" i="14"/>
  <c r="AM125" i="14"/>
  <c r="AM118" i="14"/>
  <c r="AM119" i="14"/>
  <c r="AM111" i="14"/>
  <c r="AM112" i="14"/>
  <c r="AM104" i="14"/>
  <c r="AM96" i="14"/>
  <c r="AM99" i="14"/>
  <c r="AM126" i="14"/>
  <c r="AM122" i="14"/>
  <c r="AM121" i="14"/>
  <c r="AM109" i="14"/>
  <c r="AM108" i="14"/>
  <c r="AM98" i="14"/>
  <c r="AM97" i="14"/>
  <c r="AM129" i="14"/>
  <c r="AM124" i="14"/>
  <c r="AM120" i="14"/>
  <c r="AM117" i="14"/>
  <c r="AM107" i="14"/>
  <c r="AM106" i="14"/>
  <c r="AM94" i="14"/>
  <c r="AM95" i="14"/>
  <c r="U94" i="14"/>
  <c r="U103" i="14"/>
  <c r="U108" i="14"/>
  <c r="U115" i="14"/>
  <c r="U123" i="14"/>
  <c r="U129" i="14"/>
  <c r="G103" i="14"/>
  <c r="G114" i="14"/>
  <c r="G118" i="14"/>
  <c r="G129" i="14"/>
  <c r="AM101" i="14"/>
  <c r="AM110" i="14"/>
  <c r="AM114" i="14"/>
  <c r="AM130" i="14"/>
  <c r="AB94" i="14"/>
  <c r="AB105" i="14"/>
  <c r="AB118" i="14"/>
  <c r="AB128" i="14"/>
  <c r="I132" i="14"/>
  <c r="I127" i="14"/>
  <c r="I122" i="14"/>
  <c r="I121" i="14"/>
  <c r="I113" i="14"/>
  <c r="I114" i="14"/>
  <c r="I106" i="14"/>
  <c r="I100" i="14"/>
  <c r="I103" i="14"/>
  <c r="I95" i="14"/>
  <c r="AA130" i="14"/>
  <c r="AA127" i="14"/>
  <c r="AA120" i="14"/>
  <c r="AA119" i="14"/>
  <c r="AA111" i="14"/>
  <c r="AA112" i="14"/>
  <c r="AA104" i="14"/>
  <c r="AA96" i="14"/>
  <c r="AA101" i="14"/>
  <c r="AA131" i="14"/>
  <c r="AA126" i="14"/>
  <c r="AA122" i="14"/>
  <c r="AA117" i="14"/>
  <c r="AA107" i="14"/>
  <c r="AA106" i="14"/>
  <c r="AA94" i="14"/>
  <c r="AA97" i="14"/>
  <c r="AA129" i="14"/>
  <c r="AA124" i="14"/>
  <c r="AA118" i="14"/>
  <c r="AA115" i="14"/>
  <c r="AA114" i="14"/>
  <c r="AA102" i="14"/>
  <c r="AA105" i="14"/>
  <c r="AA95" i="14"/>
  <c r="N129" i="14"/>
  <c r="N117" i="14"/>
  <c r="N112" i="14"/>
  <c r="N113" i="14"/>
  <c r="N105" i="14"/>
  <c r="N97" i="14"/>
  <c r="N100" i="14"/>
  <c r="N125" i="14"/>
  <c r="N123" i="14"/>
  <c r="N110" i="14"/>
  <c r="N111" i="14"/>
  <c r="N103" i="14"/>
  <c r="N95" i="14"/>
  <c r="N98" i="14"/>
  <c r="AI129" i="14"/>
  <c r="AI126" i="14"/>
  <c r="AI123" i="14"/>
  <c r="AI116" i="14"/>
  <c r="AI115" i="14"/>
  <c r="AI107" i="14"/>
  <c r="AI110" i="14"/>
  <c r="AI102" i="14"/>
  <c r="AI94" i="14"/>
  <c r="AI97" i="14"/>
  <c r="AI130" i="14"/>
  <c r="AI125" i="14"/>
  <c r="AI121" i="14"/>
  <c r="AI111" i="14"/>
  <c r="AI112" i="14"/>
  <c r="AI100" i="14"/>
  <c r="AI101" i="14"/>
  <c r="AI128" i="14"/>
  <c r="AI122" i="14"/>
  <c r="AI119" i="14"/>
  <c r="AI109" i="14"/>
  <c r="AI108" i="14"/>
  <c r="AI98" i="14"/>
  <c r="AI99" i="14"/>
  <c r="V129" i="14"/>
  <c r="V117" i="14"/>
  <c r="V112" i="14"/>
  <c r="V105" i="14"/>
  <c r="V100" i="14"/>
  <c r="V126" i="14"/>
  <c r="V116" i="14"/>
  <c r="V101" i="14"/>
  <c r="V121" i="14"/>
  <c r="V108" i="14"/>
  <c r="V97" i="14"/>
  <c r="J132" i="14"/>
  <c r="J127" i="14"/>
  <c r="J124" i="14"/>
  <c r="J115" i="14"/>
  <c r="J118" i="14"/>
  <c r="J110" i="14"/>
  <c r="J111" i="14"/>
  <c r="J103" i="14"/>
  <c r="J95" i="14"/>
  <c r="J98" i="14"/>
  <c r="J130" i="14"/>
  <c r="J125" i="14"/>
  <c r="J121" i="14"/>
  <c r="J123" i="14"/>
  <c r="J116" i="14"/>
  <c r="J108" i="14"/>
  <c r="J109" i="14"/>
  <c r="J101" i="14"/>
  <c r="J104" i="14"/>
  <c r="J96" i="14"/>
  <c r="F130" i="14"/>
  <c r="F125" i="14"/>
  <c r="F121" i="14"/>
  <c r="F123" i="14"/>
  <c r="F116" i="14"/>
  <c r="F108" i="14"/>
  <c r="F109" i="14"/>
  <c r="F101" i="14"/>
  <c r="F104" i="14"/>
  <c r="F96" i="14"/>
  <c r="F131" i="14"/>
  <c r="F128" i="14"/>
  <c r="F119" i="14"/>
  <c r="F122" i="14"/>
  <c r="F114" i="14"/>
  <c r="F106" i="14"/>
  <c r="F107" i="14"/>
  <c r="F99" i="14"/>
  <c r="F102" i="14"/>
  <c r="F94" i="14"/>
  <c r="AE132" i="14"/>
  <c r="AE124" i="14"/>
  <c r="AE122" i="14"/>
  <c r="AE121" i="14"/>
  <c r="AE113" i="14"/>
  <c r="AE114" i="14"/>
  <c r="AE106" i="14"/>
  <c r="AE98" i="14"/>
  <c r="AE103" i="14"/>
  <c r="AE95" i="14"/>
  <c r="AE129" i="14"/>
  <c r="AE127" i="14"/>
  <c r="AE118" i="14"/>
  <c r="AE115" i="14"/>
  <c r="AE112" i="14"/>
  <c r="AE102" i="14"/>
  <c r="AE105" i="14"/>
  <c r="AE130" i="14"/>
  <c r="AE125" i="14"/>
  <c r="AE116" i="14"/>
  <c r="AE111" i="14"/>
  <c r="AE110" i="14"/>
  <c r="AE100" i="14"/>
  <c r="AE101" i="14"/>
  <c r="I101" i="14"/>
  <c r="I102" i="14"/>
  <c r="I110" i="14"/>
  <c r="I111" i="14"/>
  <c r="I116" i="14"/>
  <c r="I123" i="14"/>
  <c r="I130" i="14"/>
  <c r="U95" i="14"/>
  <c r="U100" i="14"/>
  <c r="U114" i="14"/>
  <c r="U121" i="14"/>
  <c r="U124" i="14"/>
  <c r="F95" i="14"/>
  <c r="F111" i="14"/>
  <c r="F118" i="14"/>
  <c r="F124" i="14"/>
  <c r="F132" i="14"/>
  <c r="J97" i="14"/>
  <c r="J113" i="14"/>
  <c r="J120" i="14"/>
  <c r="J126" i="14"/>
  <c r="N94" i="14"/>
  <c r="N99" i="14"/>
  <c r="N106" i="14"/>
  <c r="N121" i="14"/>
  <c r="V109" i="14"/>
  <c r="V125" i="14"/>
  <c r="G96" i="14"/>
  <c r="G107" i="14"/>
  <c r="G120" i="14"/>
  <c r="AA103" i="14"/>
  <c r="AA110" i="14"/>
  <c r="AA116" i="14"/>
  <c r="AA132" i="14"/>
  <c r="AE96" i="14"/>
  <c r="AE109" i="14"/>
  <c r="AE123" i="14"/>
  <c r="AI95" i="14"/>
  <c r="AI106" i="14"/>
  <c r="AI117" i="14"/>
  <c r="AI124" i="14"/>
  <c r="AM103" i="14"/>
  <c r="AM105" i="14"/>
  <c r="AM116" i="14"/>
  <c r="AM132" i="14"/>
  <c r="AB102" i="14"/>
  <c r="AB113" i="14"/>
  <c r="AB117" i="14"/>
  <c r="AB131" i="14"/>
  <c r="I94" i="14"/>
  <c r="I105" i="14"/>
  <c r="I112" i="14"/>
  <c r="I115" i="14"/>
  <c r="I118" i="14"/>
  <c r="I125" i="14"/>
  <c r="I129" i="14"/>
  <c r="U97" i="14"/>
  <c r="U102" i="14"/>
  <c r="U107" i="14"/>
  <c r="U116" i="14"/>
  <c r="U126" i="14"/>
  <c r="F97" i="14"/>
  <c r="F113" i="14"/>
  <c r="F120" i="14"/>
  <c r="F126" i="14"/>
  <c r="J94" i="14"/>
  <c r="J99" i="14"/>
  <c r="J106" i="14"/>
  <c r="J122" i="14"/>
  <c r="J128" i="14"/>
  <c r="N96" i="14"/>
  <c r="N101" i="14"/>
  <c r="N108" i="14"/>
  <c r="N126" i="14"/>
  <c r="V113" i="14"/>
  <c r="V130" i="14"/>
  <c r="G94" i="14"/>
  <c r="G104" i="14"/>
  <c r="G115" i="14"/>
  <c r="G127" i="14"/>
  <c r="AA98" i="14"/>
  <c r="AA109" i="14"/>
  <c r="AA123" i="14"/>
  <c r="AE97" i="14"/>
  <c r="AE104" i="14"/>
  <c r="AE117" i="14"/>
  <c r="AE126" i="14"/>
  <c r="AI103" i="14"/>
  <c r="AI114" i="14"/>
  <c r="AI118" i="14"/>
  <c r="AI132" i="14"/>
  <c r="AM100" i="14"/>
  <c r="AM113" i="14"/>
  <c r="AM123" i="14"/>
  <c r="AB97" i="14"/>
  <c r="AB106" i="14"/>
  <c r="AB119" i="14"/>
  <c r="AB132" i="14"/>
  <c r="AP131" i="14"/>
  <c r="AP115" i="14"/>
  <c r="AP99" i="14"/>
  <c r="AP121" i="14"/>
  <c r="AP105" i="14"/>
  <c r="AP100" i="14"/>
  <c r="AP116" i="14"/>
  <c r="AP94" i="14"/>
  <c r="AP110" i="14"/>
  <c r="AP126" i="14"/>
  <c r="K130" i="14"/>
  <c r="K125" i="14"/>
  <c r="K118" i="14"/>
  <c r="K119" i="14"/>
  <c r="K111" i="14"/>
  <c r="K112" i="14"/>
  <c r="K104" i="14"/>
  <c r="K96" i="14"/>
  <c r="K99" i="14"/>
  <c r="AJ129" i="14"/>
  <c r="AJ126" i="14"/>
  <c r="AJ119" i="14"/>
  <c r="AJ120" i="14"/>
  <c r="AJ112" i="14"/>
  <c r="AJ113" i="14"/>
  <c r="AJ105" i="14"/>
  <c r="AJ99" i="14"/>
  <c r="AJ100" i="14"/>
  <c r="D129" i="14"/>
  <c r="D126" i="14"/>
  <c r="D119" i="14"/>
  <c r="D120" i="14"/>
  <c r="D112" i="14"/>
  <c r="D113" i="14"/>
  <c r="D105" i="14"/>
  <c r="D99" i="14"/>
  <c r="D100" i="14"/>
  <c r="W131" i="14"/>
  <c r="W128" i="14"/>
  <c r="W125" i="14"/>
  <c r="W118" i="14"/>
  <c r="W117" i="14"/>
  <c r="W109" i="14"/>
  <c r="W110" i="14"/>
  <c r="W102" i="14"/>
  <c r="W105" i="14"/>
  <c r="W97" i="14"/>
  <c r="T129" i="14"/>
  <c r="T126" i="14"/>
  <c r="T119" i="14"/>
  <c r="T120" i="14"/>
  <c r="T112" i="14"/>
  <c r="T113" i="14"/>
  <c r="T105" i="14"/>
  <c r="T99" i="14"/>
  <c r="T100" i="14"/>
  <c r="L130" i="14"/>
  <c r="L125" i="14"/>
  <c r="L123" i="14"/>
  <c r="L115" i="14"/>
  <c r="L116" i="14"/>
  <c r="L108" i="14"/>
  <c r="L109" i="14"/>
  <c r="L103" i="14"/>
  <c r="L95" i="14"/>
  <c r="L96" i="14"/>
  <c r="E101" i="14"/>
  <c r="E98" i="14"/>
  <c r="E104" i="14"/>
  <c r="E112" i="14"/>
  <c r="E111" i="14"/>
  <c r="E119" i="14"/>
  <c r="E120" i="14"/>
  <c r="E125" i="14"/>
  <c r="AO95" i="14"/>
  <c r="AO94" i="14"/>
  <c r="AO102" i="14"/>
  <c r="AO108" i="14"/>
  <c r="AO107" i="14"/>
  <c r="AO115" i="14"/>
  <c r="AO114" i="14"/>
  <c r="AO122" i="14"/>
  <c r="AO124" i="14"/>
  <c r="K97" i="14"/>
  <c r="K98" i="14"/>
  <c r="K108" i="14"/>
  <c r="K109" i="14"/>
  <c r="K121" i="14"/>
  <c r="K122" i="14"/>
  <c r="K128" i="14"/>
  <c r="W99" i="14"/>
  <c r="W98" i="14"/>
  <c r="W108" i="14"/>
  <c r="W111" i="14"/>
  <c r="W121" i="14"/>
  <c r="W123" i="14"/>
  <c r="W130" i="14"/>
  <c r="D94" i="14"/>
  <c r="D95" i="14"/>
  <c r="D104" i="14"/>
  <c r="D106" i="14"/>
  <c r="D116" i="14"/>
  <c r="D117" i="14"/>
  <c r="D128" i="14"/>
  <c r="D130" i="14"/>
  <c r="L102" i="14"/>
  <c r="L104" i="14"/>
  <c r="L113" i="14"/>
  <c r="L114" i="14"/>
  <c r="L117" i="14"/>
  <c r="L126" i="14"/>
  <c r="L131" i="14"/>
  <c r="T96" i="14"/>
  <c r="T97" i="14"/>
  <c r="T107" i="14"/>
  <c r="T108" i="14"/>
  <c r="T118" i="14"/>
  <c r="T121" i="14"/>
  <c r="T125" i="14"/>
  <c r="T132" i="14"/>
  <c r="AJ94" i="14"/>
  <c r="AJ95" i="14"/>
  <c r="AJ104" i="14"/>
  <c r="AJ106" i="14"/>
  <c r="AJ116" i="14"/>
  <c r="AJ117" i="14"/>
  <c r="AJ128" i="14"/>
  <c r="AJ130" i="14"/>
  <c r="AP114" i="14"/>
  <c r="AP128" i="14"/>
  <c r="AP108" i="14"/>
  <c r="AP101" i="14"/>
  <c r="AP125" i="14"/>
  <c r="AP107" i="14"/>
  <c r="AP127" i="14"/>
  <c r="AK133" i="14"/>
  <c r="N132" i="14"/>
  <c r="N131" i="14"/>
  <c r="N127" i="14"/>
  <c r="N128" i="14"/>
  <c r="N124" i="14"/>
  <c r="N119" i="14"/>
  <c r="N115" i="14"/>
  <c r="N122" i="14"/>
  <c r="N118" i="14"/>
  <c r="N114" i="14"/>
  <c r="V132" i="14"/>
  <c r="V131" i="14"/>
  <c r="V127" i="14"/>
  <c r="V128" i="14"/>
  <c r="V124" i="14"/>
  <c r="V119" i="14"/>
  <c r="V115" i="14"/>
  <c r="V122" i="14"/>
  <c r="V118" i="14"/>
  <c r="V114" i="14"/>
  <c r="V110" i="14"/>
  <c r="V106" i="14"/>
  <c r="V111" i="14"/>
  <c r="V107" i="14"/>
  <c r="V103" i="14"/>
  <c r="V99" i="14"/>
  <c r="V95" i="14"/>
  <c r="V102" i="14"/>
  <c r="V98" i="14"/>
  <c r="V94" i="14"/>
  <c r="AD132" i="14"/>
  <c r="AD131" i="14"/>
  <c r="AD128" i="14"/>
  <c r="AD125" i="14"/>
  <c r="AD124" i="14"/>
  <c r="AD119" i="14"/>
  <c r="AD115" i="14"/>
  <c r="AD122" i="14"/>
  <c r="AD118" i="14"/>
  <c r="AD114" i="14"/>
  <c r="AD110" i="14"/>
  <c r="AD106" i="14"/>
  <c r="AD111" i="14"/>
  <c r="AD107" i="14"/>
  <c r="AD103" i="14"/>
  <c r="AD99" i="14"/>
  <c r="AD95" i="14"/>
  <c r="AD102" i="14"/>
  <c r="AD98" i="14"/>
  <c r="AD94" i="14"/>
  <c r="AL132" i="14"/>
  <c r="AL128" i="14"/>
  <c r="AL129" i="14"/>
  <c r="AL125" i="14"/>
  <c r="AL124" i="14"/>
  <c r="AL119" i="14"/>
  <c r="AL115" i="14"/>
  <c r="AL122" i="14"/>
  <c r="AL118" i="14"/>
  <c r="AL114" i="14"/>
  <c r="AL110" i="14"/>
  <c r="AL106" i="14"/>
  <c r="AL111" i="14"/>
  <c r="AL107" i="14"/>
  <c r="AL103" i="14"/>
  <c r="AL99" i="14"/>
  <c r="AL95" i="14"/>
  <c r="AL102" i="14"/>
  <c r="AL98" i="14"/>
  <c r="AL94" i="14"/>
  <c r="AC133" i="14" l="1"/>
  <c r="O133" i="14"/>
  <c r="H133" i="14"/>
  <c r="AN133" i="14"/>
  <c r="G133" i="14"/>
  <c r="D133" i="14"/>
  <c r="S133" i="14"/>
  <c r="J133" i="14"/>
  <c r="AE133" i="14"/>
  <c r="AJ133" i="14"/>
  <c r="AA133" i="14"/>
  <c r="U133" i="14"/>
  <c r="M133" i="14"/>
  <c r="K133" i="14"/>
  <c r="AO133" i="14"/>
  <c r="E133" i="14"/>
  <c r="L133" i="14"/>
  <c r="W133" i="14"/>
  <c r="AP133" i="14"/>
  <c r="I133" i="14"/>
  <c r="T133" i="14"/>
  <c r="AI133" i="14"/>
  <c r="AB133" i="14"/>
  <c r="AM133" i="14"/>
  <c r="F133" i="14"/>
  <c r="N133" i="14"/>
  <c r="AL133" i="14"/>
  <c r="AD133" i="14"/>
  <c r="V133" i="14"/>
  <c r="D18" i="15" l="1"/>
  <c r="P91" i="14"/>
  <c r="P108" i="14" s="1"/>
  <c r="P101" i="14" l="1"/>
  <c r="P128" i="14"/>
  <c r="P124" i="14"/>
  <c r="P121" i="14"/>
  <c r="P94" i="14"/>
  <c r="P107" i="14"/>
  <c r="P119" i="14"/>
  <c r="P132" i="14"/>
  <c r="P103" i="14"/>
  <c r="P109" i="14"/>
  <c r="P117" i="14"/>
  <c r="P122" i="14"/>
  <c r="P105" i="14"/>
  <c r="P123" i="14"/>
  <c r="P127" i="14"/>
  <c r="P99" i="14"/>
  <c r="P114" i="14"/>
  <c r="P126" i="14"/>
  <c r="P118" i="14"/>
  <c r="P130" i="14"/>
  <c r="P129" i="14"/>
  <c r="P100" i="14"/>
  <c r="P115" i="14"/>
  <c r="P106" i="14"/>
  <c r="P95" i="14"/>
  <c r="P104" i="14"/>
  <c r="P120" i="14"/>
  <c r="P113" i="14"/>
  <c r="P97" i="14"/>
  <c r="P102" i="14"/>
  <c r="P111" i="14"/>
  <c r="P116" i="14"/>
  <c r="P125" i="14"/>
  <c r="P112" i="14"/>
  <c r="P131" i="14"/>
  <c r="P110" i="14"/>
  <c r="P98" i="14"/>
  <c r="P96" i="14"/>
  <c r="P133" i="14" l="1"/>
  <c r="D19" i="15"/>
  <c r="Q91" i="14"/>
  <c r="Q104" i="14" s="1"/>
  <c r="Q131" i="14" l="1"/>
  <c r="Q128" i="14"/>
  <c r="Q109" i="14"/>
  <c r="Q122" i="14"/>
  <c r="Q113" i="14"/>
  <c r="Q118" i="14"/>
  <c r="Q125" i="14"/>
  <c r="Q111" i="14"/>
  <c r="Q97" i="14"/>
  <c r="Q96" i="14"/>
  <c r="Q129" i="14"/>
  <c r="Q127" i="14"/>
  <c r="Q123" i="14"/>
  <c r="Q132" i="14"/>
  <c r="Q114" i="14"/>
  <c r="Q120" i="14"/>
  <c r="Q106" i="14"/>
  <c r="Q126" i="14"/>
  <c r="Q103" i="14"/>
  <c r="Q94" i="14"/>
  <c r="Q130" i="14"/>
  <c r="Q112" i="14"/>
  <c r="Q121" i="14"/>
  <c r="Q110" i="14"/>
  <c r="Q117" i="14"/>
  <c r="Q98" i="14"/>
  <c r="Q107" i="14"/>
  <c r="Q108" i="14"/>
  <c r="Q99" i="14"/>
  <c r="Q124" i="14"/>
  <c r="Q95" i="14"/>
  <c r="Q116" i="14"/>
  <c r="Q100" i="14"/>
  <c r="Q102" i="14"/>
  <c r="Q101" i="14"/>
  <c r="Q119" i="14"/>
  <c r="Q105" i="14"/>
  <c r="Q115" i="14"/>
  <c r="Q133" i="14" l="1"/>
  <c r="D20" i="15"/>
  <c r="R91" i="14"/>
  <c r="R129" i="14" s="1"/>
  <c r="R113" i="14" l="1"/>
  <c r="R123" i="14"/>
  <c r="R109" i="14"/>
  <c r="R122" i="14"/>
  <c r="R124" i="14"/>
  <c r="R115" i="14"/>
  <c r="R111" i="14"/>
  <c r="R107" i="14"/>
  <c r="R110" i="14"/>
  <c r="R128" i="14"/>
  <c r="R99" i="14"/>
  <c r="R101" i="14"/>
  <c r="R96" i="14"/>
  <c r="R102" i="14"/>
  <c r="R103" i="14"/>
  <c r="R94" i="14"/>
  <c r="R118" i="14"/>
  <c r="R97" i="14"/>
  <c r="R121" i="14"/>
  <c r="R108" i="14"/>
  <c r="R126" i="14"/>
  <c r="R130" i="14"/>
  <c r="R116" i="14"/>
  <c r="R119" i="14"/>
  <c r="R105" i="14"/>
  <c r="R127" i="14"/>
  <c r="R131" i="14"/>
  <c r="R117" i="14"/>
  <c r="R120" i="14"/>
  <c r="R125" i="14"/>
  <c r="R112" i="14"/>
  <c r="R114" i="14"/>
  <c r="R106" i="14"/>
  <c r="R98" i="14"/>
  <c r="R100" i="14"/>
  <c r="R95" i="14"/>
  <c r="R132" i="14"/>
  <c r="R104" i="14"/>
  <c r="R133" i="14" l="1"/>
  <c r="D26" i="15"/>
  <c r="X91" i="14"/>
  <c r="X132" i="14" s="1"/>
  <c r="X127" i="14" l="1"/>
  <c r="X126" i="14"/>
  <c r="X102" i="14"/>
  <c r="X129" i="14"/>
  <c r="X101" i="14"/>
  <c r="X100" i="14"/>
  <c r="X95" i="14"/>
  <c r="X99" i="14"/>
  <c r="X112" i="14"/>
  <c r="X118" i="14"/>
  <c r="X125" i="14"/>
  <c r="X96" i="14"/>
  <c r="X117" i="14"/>
  <c r="X104" i="14"/>
  <c r="X106" i="14"/>
  <c r="X121" i="14"/>
  <c r="X124" i="14"/>
  <c r="X113" i="14"/>
  <c r="X120" i="14"/>
  <c r="X114" i="14"/>
  <c r="X108" i="14"/>
  <c r="X103" i="14"/>
  <c r="X110" i="14"/>
  <c r="X115" i="14"/>
  <c r="X94" i="14"/>
  <c r="X105" i="14"/>
  <c r="X128" i="14"/>
  <c r="X123" i="14"/>
  <c r="X116" i="14"/>
  <c r="X98" i="14"/>
  <c r="X107" i="14"/>
  <c r="X131" i="14"/>
  <c r="X111" i="14"/>
  <c r="X122" i="14"/>
  <c r="X109" i="14"/>
  <c r="X130" i="14"/>
  <c r="X97" i="14"/>
  <c r="X119" i="14"/>
  <c r="X133" i="14" l="1"/>
  <c r="D27" i="15"/>
  <c r="Y91" i="14"/>
  <c r="Y120" i="14" s="1"/>
  <c r="Y131" i="14" l="1"/>
  <c r="Y110" i="14"/>
  <c r="Y100" i="14"/>
  <c r="Y127" i="14"/>
  <c r="Y96" i="14"/>
  <c r="Y122" i="14"/>
  <c r="Y125" i="14"/>
  <c r="Y113" i="14"/>
  <c r="Y112" i="14"/>
  <c r="Y101" i="14"/>
  <c r="Y115" i="14"/>
  <c r="Y98" i="14"/>
  <c r="Y106" i="14"/>
  <c r="Y124" i="14"/>
  <c r="Y105" i="14"/>
  <c r="Y117" i="14"/>
  <c r="Y116" i="14"/>
  <c r="Y99" i="14"/>
  <c r="Y118" i="14"/>
  <c r="Y109" i="14"/>
  <c r="Y97" i="14"/>
  <c r="Y132" i="14"/>
  <c r="Y130" i="14"/>
  <c r="Y114" i="14"/>
  <c r="Y119" i="14"/>
  <c r="Y108" i="14"/>
  <c r="Y94" i="14"/>
  <c r="Y121" i="14"/>
  <c r="Y129" i="14"/>
  <c r="Y103" i="14"/>
  <c r="Y111" i="14"/>
  <c r="Y102" i="14"/>
  <c r="Y123" i="14"/>
  <c r="Y104" i="14"/>
  <c r="Y95" i="14"/>
  <c r="Y128" i="14"/>
  <c r="Y126" i="14"/>
  <c r="Y107" i="14"/>
  <c r="Y133" i="14" l="1"/>
  <c r="D28" i="15"/>
  <c r="Z91" i="14"/>
  <c r="Z107" i="14" s="1"/>
  <c r="Z106" i="14" l="1"/>
  <c r="Z96" i="14"/>
  <c r="Z115" i="14"/>
  <c r="Z119" i="14"/>
  <c r="Z108" i="14"/>
  <c r="Z111" i="14"/>
  <c r="Z95" i="14"/>
  <c r="Z103" i="14"/>
  <c r="Z126" i="14"/>
  <c r="Z131" i="14"/>
  <c r="Z127" i="14"/>
  <c r="Z105" i="14"/>
  <c r="Z104" i="14"/>
  <c r="Z120" i="14"/>
  <c r="Z124" i="14"/>
  <c r="Z110" i="14"/>
  <c r="Z112" i="14"/>
  <c r="Z97" i="14"/>
  <c r="Z121" i="14"/>
  <c r="Z118" i="14"/>
  <c r="Z94" i="14"/>
  <c r="Z122" i="14"/>
  <c r="Z113" i="14"/>
  <c r="Z98" i="14"/>
  <c r="Z102" i="14"/>
  <c r="Z123" i="14"/>
  <c r="Z116" i="14"/>
  <c r="Z109" i="14"/>
  <c r="Z128" i="14"/>
  <c r="Z117" i="14"/>
  <c r="Z114" i="14"/>
  <c r="Z130" i="14"/>
  <c r="Z99" i="14"/>
  <c r="Z100" i="14"/>
  <c r="Z101" i="14"/>
  <c r="Z125" i="14"/>
  <c r="Z132" i="14"/>
  <c r="Z129" i="14"/>
  <c r="Z133" i="14" l="1"/>
  <c r="D34" i="15"/>
  <c r="AF91" i="14"/>
  <c r="AF125" i="14" s="1"/>
  <c r="AF110" i="14" l="1"/>
  <c r="AF123" i="14"/>
  <c r="AF122" i="14"/>
  <c r="AF131" i="14"/>
  <c r="AF106" i="14"/>
  <c r="AF124" i="14"/>
  <c r="AF130" i="14"/>
  <c r="AF132" i="14"/>
  <c r="AF104" i="14"/>
  <c r="AF111" i="14"/>
  <c r="AF94" i="14"/>
  <c r="AF119" i="14"/>
  <c r="AF100" i="14"/>
  <c r="AF126" i="14"/>
  <c r="AF116" i="14"/>
  <c r="AF117" i="14"/>
  <c r="AF98" i="14"/>
  <c r="AF120" i="14"/>
  <c r="AF113" i="14"/>
  <c r="AF121" i="14"/>
  <c r="AF105" i="14"/>
  <c r="AF101" i="14"/>
  <c r="AF118" i="14"/>
  <c r="AF115" i="14"/>
  <c r="AF128" i="14"/>
  <c r="AF96" i="14"/>
  <c r="AF109" i="14"/>
  <c r="AF127" i="14"/>
  <c r="AF97" i="14"/>
  <c r="AF103" i="14"/>
  <c r="AF95" i="14"/>
  <c r="AF107" i="14"/>
  <c r="AF99" i="14"/>
  <c r="AF112" i="14"/>
  <c r="AF108" i="14"/>
  <c r="AF129" i="14"/>
  <c r="AF102" i="14"/>
  <c r="AF114" i="14"/>
  <c r="AF133" i="14" l="1"/>
  <c r="D35" i="15"/>
  <c r="AG91" i="14"/>
  <c r="AG118" i="14" s="1"/>
  <c r="AG125" i="14" l="1"/>
  <c r="AG94" i="14"/>
  <c r="AG112" i="14"/>
  <c r="AG95" i="14"/>
  <c r="AG99" i="14"/>
  <c r="AG106" i="14"/>
  <c r="AG116" i="14"/>
  <c r="AG110" i="14"/>
  <c r="AG104" i="14"/>
  <c r="AG105" i="14"/>
  <c r="AG122" i="14"/>
  <c r="AG131" i="14"/>
  <c r="AG117" i="14"/>
  <c r="AG114" i="14"/>
  <c r="AG113" i="14"/>
  <c r="AG127" i="14"/>
  <c r="AG132" i="14"/>
  <c r="AG129" i="14"/>
  <c r="AG111" i="14"/>
  <c r="AG97" i="14"/>
  <c r="AG123" i="14"/>
  <c r="AG103" i="14"/>
  <c r="AG109" i="14"/>
  <c r="AG115" i="14"/>
  <c r="AG98" i="14"/>
  <c r="AG121" i="14"/>
  <c r="AG100" i="14"/>
  <c r="AG120" i="14"/>
  <c r="AG101" i="14"/>
  <c r="AG102" i="14"/>
  <c r="AG126" i="14"/>
  <c r="AG107" i="14"/>
  <c r="AG108" i="14"/>
  <c r="AG128" i="14"/>
  <c r="AG130" i="14"/>
  <c r="AG124" i="14"/>
  <c r="AG96" i="14"/>
  <c r="AG119" i="14"/>
  <c r="AG133" i="14" l="1"/>
  <c r="D36" i="15"/>
  <c r="D45" i="15" s="1"/>
  <c r="AH91" i="14"/>
  <c r="AH94" i="14" s="1"/>
  <c r="AQ94" i="14" l="1"/>
  <c r="AH127" i="14"/>
  <c r="AQ127" i="14" s="1"/>
  <c r="E171" i="14" s="1"/>
  <c r="AH108" i="14"/>
  <c r="AQ108" i="14" s="1"/>
  <c r="E152" i="14" s="1"/>
  <c r="AH98" i="14"/>
  <c r="AQ98" i="14" s="1"/>
  <c r="E142" i="14" s="1"/>
  <c r="AH132" i="14"/>
  <c r="AQ132" i="14" s="1"/>
  <c r="E176" i="14" s="1"/>
  <c r="AH101" i="14"/>
  <c r="AQ101" i="14" s="1"/>
  <c r="E145" i="14" s="1"/>
  <c r="AH117" i="14"/>
  <c r="AQ117" i="14" s="1"/>
  <c r="E161" i="14" s="1"/>
  <c r="AH97" i="14"/>
  <c r="AQ97" i="14" s="1"/>
  <c r="E141" i="14" s="1"/>
  <c r="AH113" i="14"/>
  <c r="AQ113" i="14" s="1"/>
  <c r="E157" i="14" s="1"/>
  <c r="AH128" i="14"/>
  <c r="AQ128" i="14" s="1"/>
  <c r="E172" i="14" s="1"/>
  <c r="AH131" i="14"/>
  <c r="AQ131" i="14" s="1"/>
  <c r="E175" i="14" s="1"/>
  <c r="AH96" i="14"/>
  <c r="AQ96" i="14" s="1"/>
  <c r="E140" i="14" s="1"/>
  <c r="AH111" i="14"/>
  <c r="AQ111" i="14" s="1"/>
  <c r="E155" i="14" s="1"/>
  <c r="AH114" i="14"/>
  <c r="AQ114" i="14" s="1"/>
  <c r="E158" i="14" s="1"/>
  <c r="AH107" i="14"/>
  <c r="AQ107" i="14" s="1"/>
  <c r="E151" i="14" s="1"/>
  <c r="AH122" i="14"/>
  <c r="AQ122" i="14" s="1"/>
  <c r="E166" i="14" s="1"/>
  <c r="AH126" i="14"/>
  <c r="AQ126" i="14" s="1"/>
  <c r="E170" i="14" s="1"/>
  <c r="AH125" i="14"/>
  <c r="AQ125" i="14" s="1"/>
  <c r="E169" i="14" s="1"/>
  <c r="AH123" i="14"/>
  <c r="AQ123" i="14" s="1"/>
  <c r="E167" i="14" s="1"/>
  <c r="AH112" i="14"/>
  <c r="AQ112" i="14" s="1"/>
  <c r="E156" i="14" s="1"/>
  <c r="AH118" i="14"/>
  <c r="AQ118" i="14" s="1"/>
  <c r="E162" i="14" s="1"/>
  <c r="AH95" i="14"/>
  <c r="AQ95" i="14" s="1"/>
  <c r="E139" i="14" s="1"/>
  <c r="AH116" i="14"/>
  <c r="AQ116" i="14" s="1"/>
  <c r="E160" i="14" s="1"/>
  <c r="AH129" i="14"/>
  <c r="AQ129" i="14" s="1"/>
  <c r="E173" i="14" s="1"/>
  <c r="AH109" i="14"/>
  <c r="AQ109" i="14" s="1"/>
  <c r="E153" i="14" s="1"/>
  <c r="AH119" i="14"/>
  <c r="AQ119" i="14" s="1"/>
  <c r="E163" i="14" s="1"/>
  <c r="AH104" i="14"/>
  <c r="AQ104" i="14" s="1"/>
  <c r="E148" i="14" s="1"/>
  <c r="AH103" i="14"/>
  <c r="AQ103" i="14" s="1"/>
  <c r="E147" i="14" s="1"/>
  <c r="AH124" i="14"/>
  <c r="AQ124" i="14" s="1"/>
  <c r="E168" i="14" s="1"/>
  <c r="AH110" i="14"/>
  <c r="AQ110" i="14" s="1"/>
  <c r="E154" i="14" s="1"/>
  <c r="AH99" i="14"/>
  <c r="AQ99" i="14" s="1"/>
  <c r="E143" i="14" s="1"/>
  <c r="AH121" i="14"/>
  <c r="AQ121" i="14" s="1"/>
  <c r="E165" i="14" s="1"/>
  <c r="AH115" i="14"/>
  <c r="AQ115" i="14" s="1"/>
  <c r="E159" i="14" s="1"/>
  <c r="AH102" i="14"/>
  <c r="AQ102" i="14" s="1"/>
  <c r="E146" i="14" s="1"/>
  <c r="AH106" i="14"/>
  <c r="AQ106" i="14" s="1"/>
  <c r="E150" i="14" s="1"/>
  <c r="AH100" i="14"/>
  <c r="AQ100" i="14" s="1"/>
  <c r="E144" i="14" s="1"/>
  <c r="AH120" i="14"/>
  <c r="AQ120" i="14" s="1"/>
  <c r="E164" i="14" s="1"/>
  <c r="AH105" i="14"/>
  <c r="AQ105" i="14" s="1"/>
  <c r="E149" i="14" s="1"/>
  <c r="AH130" i="14"/>
  <c r="AQ130" i="14" s="1"/>
  <c r="E174" i="14" s="1"/>
  <c r="I144" i="14" l="1"/>
  <c r="H36" i="13"/>
  <c r="I174" i="14"/>
  <c r="H66" i="13"/>
  <c r="I150" i="14"/>
  <c r="H42" i="13"/>
  <c r="H35" i="13"/>
  <c r="I143" i="14"/>
  <c r="I148" i="14"/>
  <c r="H40" i="13"/>
  <c r="I160" i="14"/>
  <c r="H52" i="13"/>
  <c r="I167" i="14"/>
  <c r="H59" i="13"/>
  <c r="H43" i="13"/>
  <c r="I151" i="14"/>
  <c r="I175" i="14"/>
  <c r="H67" i="13"/>
  <c r="H53" i="13"/>
  <c r="I161" i="14"/>
  <c r="I152" i="14"/>
  <c r="H44" i="13"/>
  <c r="H38" i="13"/>
  <c r="I146" i="14"/>
  <c r="I163" i="14"/>
  <c r="H55" i="13"/>
  <c r="H31" i="13"/>
  <c r="I139" i="14"/>
  <c r="I169" i="14"/>
  <c r="H61" i="13"/>
  <c r="I158" i="14"/>
  <c r="H50" i="13"/>
  <c r="I172" i="14"/>
  <c r="H64" i="13"/>
  <c r="I145" i="14"/>
  <c r="H37" i="13"/>
  <c r="H63" i="13"/>
  <c r="I171" i="14"/>
  <c r="I149" i="14"/>
  <c r="H41" i="13"/>
  <c r="I154" i="14"/>
  <c r="H46" i="13"/>
  <c r="I164" i="14"/>
  <c r="H56" i="13"/>
  <c r="I159" i="14"/>
  <c r="H51" i="13"/>
  <c r="I168" i="14"/>
  <c r="H60" i="13"/>
  <c r="I153" i="14"/>
  <c r="H45" i="13"/>
  <c r="H54" i="13"/>
  <c r="I162" i="14"/>
  <c r="H62" i="13"/>
  <c r="I170" i="14"/>
  <c r="I155" i="14"/>
  <c r="H47" i="13"/>
  <c r="I157" i="14"/>
  <c r="H49" i="13"/>
  <c r="I176" i="14"/>
  <c r="H68" i="13"/>
  <c r="AQ133" i="14"/>
  <c r="E138" i="14"/>
  <c r="I165" i="14"/>
  <c r="H57" i="13"/>
  <c r="H39" i="13"/>
  <c r="I147" i="14"/>
  <c r="I173" i="14"/>
  <c r="H65" i="13"/>
  <c r="I156" i="14"/>
  <c r="H48" i="13"/>
  <c r="H58" i="13"/>
  <c r="I166" i="14"/>
  <c r="I140" i="14"/>
  <c r="H32" i="13"/>
  <c r="H33" i="13"/>
  <c r="I141" i="14"/>
  <c r="I142" i="14"/>
  <c r="H34" i="13"/>
  <c r="AH133" i="14"/>
  <c r="K86" i="13" l="1"/>
  <c r="E261" i="14"/>
  <c r="K55" i="13"/>
  <c r="K12" i="13" s="1"/>
  <c r="E230" i="14"/>
  <c r="E228" i="14"/>
  <c r="K53" i="13"/>
  <c r="K10" i="13" s="1"/>
  <c r="K69" i="13"/>
  <c r="K26" i="13" s="1"/>
  <c r="E244" i="14"/>
  <c r="E229" i="14"/>
  <c r="K54" i="13"/>
  <c r="K11" i="13" s="1"/>
  <c r="K79" i="13"/>
  <c r="K36" i="13" s="1"/>
  <c r="E254" i="14"/>
  <c r="K43" i="13"/>
  <c r="E250" i="14"/>
  <c r="K75" i="13"/>
  <c r="K32" i="13" s="1"/>
  <c r="E227" i="14"/>
  <c r="K52" i="13"/>
  <c r="K9" i="13" s="1"/>
  <c r="E234" i="14"/>
  <c r="K59" i="13"/>
  <c r="K16" i="13" s="1"/>
  <c r="K74" i="13"/>
  <c r="K31" i="13" s="1"/>
  <c r="E249" i="14"/>
  <c r="K64" i="13"/>
  <c r="K21" i="13" s="1"/>
  <c r="E239" i="14"/>
  <c r="E231" i="14"/>
  <c r="K56" i="13"/>
  <c r="K13" i="13" s="1"/>
  <c r="E253" i="14"/>
  <c r="K78" i="13"/>
  <c r="K35" i="13" s="1"/>
  <c r="K68" i="13"/>
  <c r="K25" i="13" s="1"/>
  <c r="E243" i="14"/>
  <c r="E256" i="14"/>
  <c r="K81" i="13"/>
  <c r="K38" i="13" s="1"/>
  <c r="E252" i="14"/>
  <c r="K77" i="13"/>
  <c r="K34" i="13" s="1"/>
  <c r="K62" i="13"/>
  <c r="K19" i="13" s="1"/>
  <c r="E237" i="14"/>
  <c r="E233" i="14"/>
  <c r="K58" i="13"/>
  <c r="K15" i="13" s="1"/>
  <c r="E246" i="14"/>
  <c r="K71" i="13"/>
  <c r="K28" i="13" s="1"/>
  <c r="E248" i="14"/>
  <c r="K73" i="13"/>
  <c r="K30" i="13" s="1"/>
  <c r="E262" i="14"/>
  <c r="K87" i="13"/>
  <c r="K44" i="13" s="1"/>
  <c r="E264" i="14"/>
  <c r="K89" i="13"/>
  <c r="K46" i="13" s="1"/>
  <c r="K60" i="13"/>
  <c r="K17" i="13" s="1"/>
  <c r="E235" i="14"/>
  <c r="H30" i="13"/>
  <c r="E177" i="14"/>
  <c r="I138" i="14"/>
  <c r="E258" i="14"/>
  <c r="K83" i="13"/>
  <c r="K40" i="13" s="1"/>
  <c r="K84" i="13"/>
  <c r="K41" i="13" s="1"/>
  <c r="E259" i="14"/>
  <c r="E245" i="14"/>
  <c r="K70" i="13"/>
  <c r="K27" i="13" s="1"/>
  <c r="E241" i="14"/>
  <c r="K66" i="13"/>
  <c r="K23" i="13" s="1"/>
  <c r="E247" i="14"/>
  <c r="K72" i="13"/>
  <c r="K29" i="13" s="1"/>
  <c r="K67" i="13"/>
  <c r="K24" i="13" s="1"/>
  <c r="E242" i="14"/>
  <c r="K85" i="13"/>
  <c r="K42" i="13" s="1"/>
  <c r="E260" i="14"/>
  <c r="E257" i="14"/>
  <c r="K82" i="13"/>
  <c r="K39" i="13" s="1"/>
  <c r="E251" i="14"/>
  <c r="K76" i="13"/>
  <c r="K33" i="13" s="1"/>
  <c r="E240" i="14"/>
  <c r="K65" i="13"/>
  <c r="K22" i="13" s="1"/>
  <c r="K88" i="13"/>
  <c r="K45" i="13" s="1"/>
  <c r="E263" i="14"/>
  <c r="E255" i="14"/>
  <c r="K80" i="13"/>
  <c r="K37" i="13" s="1"/>
  <c r="E236" i="14"/>
  <c r="K61" i="13"/>
  <c r="K18" i="13" s="1"/>
  <c r="K63" i="13"/>
  <c r="K20" i="13" s="1"/>
  <c r="E238" i="14"/>
  <c r="E232" i="14"/>
  <c r="K57" i="13"/>
  <c r="K14" i="13" s="1"/>
  <c r="K51" i="13" l="1"/>
  <c r="K90" i="13" s="1"/>
  <c r="I177" i="14"/>
  <c r="E226" i="14"/>
  <c r="H69" i="13"/>
  <c r="K8" i="13" l="1"/>
  <c r="K47" i="13" s="1"/>
  <c r="E265" i="14"/>
  <c r="G226" i="14" a="1"/>
  <c r="G232" i="14" l="1"/>
  <c r="J19" i="5" s="1"/>
  <c r="G262" i="14"/>
  <c r="AN19" i="5" s="1"/>
  <c r="G261" i="14"/>
  <c r="AM19" i="5" s="1"/>
  <c r="G233" i="14"/>
  <c r="K19" i="5" s="1"/>
  <c r="G246" i="14"/>
  <c r="X19" i="5" s="1"/>
  <c r="G230" i="14"/>
  <c r="H19" i="5" s="1"/>
  <c r="G251" i="14"/>
  <c r="AC19" i="5" s="1"/>
  <c r="G240" i="14"/>
  <c r="R19" i="5" s="1"/>
  <c r="G243" i="14"/>
  <c r="U19" i="5" s="1"/>
  <c r="G257" i="14"/>
  <c r="AI19" i="5" s="1"/>
  <c r="G235" i="14"/>
  <c r="M19" i="5" s="1"/>
  <c r="G253" i="14"/>
  <c r="AE19" i="5" s="1"/>
  <c r="G226" i="14"/>
  <c r="D19" i="5" s="1"/>
  <c r="G239" i="14"/>
  <c r="Q19" i="5" s="1"/>
  <c r="G252" i="14"/>
  <c r="AD19" i="5" s="1"/>
  <c r="G248" i="14"/>
  <c r="Z19" i="5" s="1"/>
  <c r="G241" i="14"/>
  <c r="S19" i="5" s="1"/>
  <c r="G258" i="14"/>
  <c r="AJ19" i="5" s="1"/>
  <c r="G242" i="14"/>
  <c r="T19" i="5" s="1"/>
  <c r="G231" i="14"/>
  <c r="I19" i="5" s="1"/>
  <c r="G245" i="14"/>
  <c r="W19" i="5" s="1"/>
  <c r="G236" i="14"/>
  <c r="N19" i="5" s="1"/>
  <c r="G259" i="14"/>
  <c r="AK19" i="5" s="1"/>
  <c r="G244" i="14"/>
  <c r="V19" i="5" s="1"/>
  <c r="G250" i="14"/>
  <c r="AB19" i="5" s="1"/>
  <c r="G227" i="14"/>
  <c r="E19" i="5" s="1"/>
  <c r="G260" i="14"/>
  <c r="AL19" i="5" s="1"/>
  <c r="G247" i="14"/>
  <c r="Y19" i="5" s="1"/>
  <c r="G237" i="14"/>
  <c r="O19" i="5" s="1"/>
  <c r="G228" i="14"/>
  <c r="F19" i="5" s="1"/>
  <c r="G229" i="14"/>
  <c r="G19" i="5" s="1"/>
  <c r="G234" i="14"/>
  <c r="L19" i="5" s="1"/>
  <c r="G249" i="14"/>
  <c r="AA19" i="5" s="1"/>
  <c r="G238" i="14"/>
  <c r="P19" i="5" s="1"/>
  <c r="G263" i="14"/>
  <c r="AO19" i="5" s="1"/>
  <c r="G256" i="14"/>
  <c r="AH19" i="5" s="1"/>
  <c r="G255" i="14"/>
  <c r="AG19" i="5" s="1"/>
  <c r="G264" i="14"/>
  <c r="AP19" i="5" s="1"/>
  <c r="G254" i="14"/>
  <c r="AF19" i="5" s="1"/>
  <c r="K256" i="14" l="1"/>
  <c r="E36" i="15"/>
  <c r="F36" i="15" s="1"/>
  <c r="M81" i="13"/>
  <c r="O256" i="14"/>
  <c r="O234" i="14"/>
  <c r="M59" i="13"/>
  <c r="E14" i="15"/>
  <c r="F14" i="15" s="1"/>
  <c r="K234" i="14"/>
  <c r="M72" i="13"/>
  <c r="K247" i="14"/>
  <c r="O247" i="14"/>
  <c r="E27" i="15"/>
  <c r="F27" i="15" s="1"/>
  <c r="O244" i="14"/>
  <c r="M69" i="13"/>
  <c r="K244" i="14"/>
  <c r="E24" i="15"/>
  <c r="F24" i="15" s="1"/>
  <c r="M56" i="13"/>
  <c r="O231" i="14"/>
  <c r="K231" i="14"/>
  <c r="E11" i="15"/>
  <c r="F11" i="15" s="1"/>
  <c r="M73" i="13"/>
  <c r="O248" i="14"/>
  <c r="K248" i="14"/>
  <c r="E28" i="15"/>
  <c r="F28" i="15" s="1"/>
  <c r="O253" i="14"/>
  <c r="M78" i="13"/>
  <c r="E33" i="15"/>
  <c r="F33" i="15" s="1"/>
  <c r="K253" i="14"/>
  <c r="M65" i="13"/>
  <c r="E20" i="15"/>
  <c r="F20" i="15" s="1"/>
  <c r="O240" i="14"/>
  <c r="K240" i="14"/>
  <c r="M58" i="13"/>
  <c r="O233" i="14"/>
  <c r="K233" i="14"/>
  <c r="E13" i="15"/>
  <c r="F13" i="15" s="1"/>
  <c r="O254" i="14"/>
  <c r="M79" i="13"/>
  <c r="K254" i="14"/>
  <c r="E34" i="15"/>
  <c r="F34" i="15" s="1"/>
  <c r="M88" i="13"/>
  <c r="O263" i="14"/>
  <c r="K263" i="14"/>
  <c r="E43" i="15"/>
  <c r="F43" i="15" s="1"/>
  <c r="O229" i="14"/>
  <c r="M54" i="13"/>
  <c r="K229" i="14"/>
  <c r="E9" i="15"/>
  <c r="F9" i="15" s="1"/>
  <c r="M85" i="13"/>
  <c r="O260" i="14"/>
  <c r="E40" i="15"/>
  <c r="F40" i="15" s="1"/>
  <c r="K260" i="14"/>
  <c r="M84" i="13"/>
  <c r="E39" i="15"/>
  <c r="F39" i="15" s="1"/>
  <c r="O259" i="14"/>
  <c r="K259" i="14"/>
  <c r="O242" i="14"/>
  <c r="M67" i="13"/>
  <c r="K242" i="14"/>
  <c r="E22" i="15"/>
  <c r="F22" i="15" s="1"/>
  <c r="O252" i="14"/>
  <c r="M77" i="13"/>
  <c r="E32" i="15"/>
  <c r="F32" i="15" s="1"/>
  <c r="K252" i="14"/>
  <c r="O235" i="14"/>
  <c r="M60" i="13"/>
  <c r="E15" i="15"/>
  <c r="F15" i="15" s="1"/>
  <c r="K235" i="14"/>
  <c r="M76" i="13"/>
  <c r="O251" i="14"/>
  <c r="E31" i="15"/>
  <c r="F31" i="15" s="1"/>
  <c r="K251" i="14"/>
  <c r="M86" i="13"/>
  <c r="O261" i="14"/>
  <c r="K261" i="14"/>
  <c r="E41" i="15"/>
  <c r="F41" i="15" s="1"/>
  <c r="M89" i="13"/>
  <c r="O264" i="14"/>
  <c r="K264" i="14"/>
  <c r="E44" i="15"/>
  <c r="F44" i="15" s="1"/>
  <c r="M63" i="13"/>
  <c r="O238" i="14"/>
  <c r="E18" i="15"/>
  <c r="F18" i="15" s="1"/>
  <c r="K238" i="14"/>
  <c r="M53" i="13"/>
  <c r="O228" i="14"/>
  <c r="K228" i="14"/>
  <c r="E8" i="15"/>
  <c r="F8" i="15" s="1"/>
  <c r="M52" i="13"/>
  <c r="O227" i="14"/>
  <c r="K227" i="14"/>
  <c r="E7" i="15"/>
  <c r="F7" i="15" s="1"/>
  <c r="M61" i="13"/>
  <c r="O236" i="14"/>
  <c r="K236" i="14"/>
  <c r="E16" i="15"/>
  <c r="F16" i="15" s="1"/>
  <c r="M83" i="13"/>
  <c r="O258" i="14"/>
  <c r="E38" i="15"/>
  <c r="F38" i="15" s="1"/>
  <c r="K258" i="14"/>
  <c r="E19" i="15"/>
  <c r="F19" i="15" s="1"/>
  <c r="M64" i="13"/>
  <c r="K239" i="14"/>
  <c r="O239" i="14"/>
  <c r="M82" i="13"/>
  <c r="O257" i="14"/>
  <c r="E37" i="15"/>
  <c r="F37" i="15" s="1"/>
  <c r="K257" i="14"/>
  <c r="K230" i="14"/>
  <c r="O230" i="14"/>
  <c r="M55" i="13"/>
  <c r="E10" i="15"/>
  <c r="F10" i="15" s="1"/>
  <c r="M87" i="13"/>
  <c r="O262" i="14"/>
  <c r="E42" i="15"/>
  <c r="F42" i="15" s="1"/>
  <c r="K262" i="14"/>
  <c r="O255" i="14"/>
  <c r="M80" i="13"/>
  <c r="K255" i="14"/>
  <c r="E35" i="15"/>
  <c r="F35" i="15" s="1"/>
  <c r="M74" i="13"/>
  <c r="K249" i="14"/>
  <c r="O249" i="14"/>
  <c r="E29" i="15"/>
  <c r="F29" i="15" s="1"/>
  <c r="O237" i="14"/>
  <c r="M62" i="13"/>
  <c r="K237" i="14"/>
  <c r="E17" i="15"/>
  <c r="F17" i="15" s="1"/>
  <c r="O250" i="14"/>
  <c r="M75" i="13"/>
  <c r="K250" i="14"/>
  <c r="E30" i="15"/>
  <c r="F30" i="15" s="1"/>
  <c r="O245" i="14"/>
  <c r="M70" i="13"/>
  <c r="K245" i="14"/>
  <c r="E25" i="15"/>
  <c r="F25" i="15" s="1"/>
  <c r="O241" i="14"/>
  <c r="M66" i="13"/>
  <c r="K241" i="14"/>
  <c r="E21" i="15"/>
  <c r="F21" i="15" s="1"/>
  <c r="G265" i="14"/>
  <c r="M51" i="13"/>
  <c r="O226" i="14"/>
  <c r="K226" i="14"/>
  <c r="D27" i="5" s="1"/>
  <c r="E6" i="15"/>
  <c r="M68" i="13"/>
  <c r="O243" i="14"/>
  <c r="E23" i="15"/>
  <c r="F23" i="15" s="1"/>
  <c r="K243" i="14"/>
  <c r="M71" i="13"/>
  <c r="O246" i="14"/>
  <c r="E26" i="15"/>
  <c r="F26" i="15" s="1"/>
  <c r="K246" i="14"/>
  <c r="O232" i="14"/>
  <c r="M57" i="13"/>
  <c r="K232" i="14"/>
  <c r="E12" i="15"/>
  <c r="F12" i="15" s="1"/>
  <c r="S82" i="13" l="1"/>
  <c r="AI27" i="5"/>
  <c r="S83" i="13"/>
  <c r="AJ27" i="5"/>
  <c r="S63" i="13"/>
  <c r="P27" i="5"/>
  <c r="S76" i="13"/>
  <c r="AC27" i="5"/>
  <c r="S60" i="13"/>
  <c r="M27" i="5"/>
  <c r="S77" i="13"/>
  <c r="AD27" i="5"/>
  <c r="S84" i="13"/>
  <c r="AK27" i="5"/>
  <c r="S85" i="13"/>
  <c r="AL27" i="5"/>
  <c r="S65" i="13"/>
  <c r="R27" i="5"/>
  <c r="S78" i="13"/>
  <c r="AE27" i="5"/>
  <c r="S59" i="13"/>
  <c r="L27" i="5"/>
  <c r="S57" i="13"/>
  <c r="J27" i="5"/>
  <c r="S75" i="13"/>
  <c r="AB27" i="5"/>
  <c r="S64" i="13"/>
  <c r="Q27" i="5"/>
  <c r="S61" i="13"/>
  <c r="N27" i="5"/>
  <c r="S52" i="13"/>
  <c r="E27" i="5"/>
  <c r="S53" i="13"/>
  <c r="F27" i="5"/>
  <c r="S89" i="13"/>
  <c r="AP27" i="5"/>
  <c r="S86" i="13"/>
  <c r="AM27" i="5"/>
  <c r="S67" i="13"/>
  <c r="T27" i="5"/>
  <c r="S54" i="13"/>
  <c r="G27" i="5"/>
  <c r="S88" i="13"/>
  <c r="AO27" i="5"/>
  <c r="S79" i="13"/>
  <c r="AF27" i="5"/>
  <c r="S58" i="13"/>
  <c r="K27" i="5"/>
  <c r="S73" i="13"/>
  <c r="Z27" i="5"/>
  <c r="S56" i="13"/>
  <c r="I27" i="5"/>
  <c r="S69" i="13"/>
  <c r="V27" i="5"/>
  <c r="S70" i="13"/>
  <c r="W27" i="5"/>
  <c r="S72" i="13"/>
  <c r="Y27" i="5"/>
  <c r="S87" i="13"/>
  <c r="AN27" i="5"/>
  <c r="S66" i="13"/>
  <c r="S27" i="5"/>
  <c r="S62" i="13"/>
  <c r="O27" i="5"/>
  <c r="S80" i="13"/>
  <c r="AG27" i="5"/>
  <c r="S74" i="13"/>
  <c r="AA27" i="5"/>
  <c r="S71" i="13"/>
  <c r="X27" i="5"/>
  <c r="S68" i="13"/>
  <c r="U27" i="5"/>
  <c r="S55" i="13"/>
  <c r="H27" i="5"/>
  <c r="S81" i="13"/>
  <c r="AH27" i="5"/>
  <c r="K265" i="14"/>
  <c r="S51" i="13"/>
  <c r="M90" i="13"/>
  <c r="O265" i="14"/>
  <c r="E45" i="15"/>
  <c r="F6" i="15"/>
  <c r="F45" i="15" s="1"/>
  <c r="H45" i="15" s="1"/>
  <c r="L45" i="15" s="1"/>
  <c r="S90" i="13" l="1"/>
  <c r="D105" i="13" s="1"/>
  <c r="AQ27" i="5"/>
  <c r="W9" i="6"/>
  <c r="X35" i="5"/>
  <c r="AK9" i="6"/>
  <c r="AL35" i="5"/>
  <c r="AC9" i="6"/>
  <c r="AD35" i="5"/>
  <c r="K9" i="6"/>
  <c r="L35" i="5"/>
  <c r="AO35" i="5"/>
  <c r="AN9" i="6"/>
  <c r="P9" i="6"/>
  <c r="Q35" i="5"/>
  <c r="AH9" i="6"/>
  <c r="AI35" i="5"/>
  <c r="U9" i="6"/>
  <c r="V35" i="5"/>
  <c r="S9" i="6"/>
  <c r="T35" i="5"/>
  <c r="E9" i="6"/>
  <c r="F35" i="5"/>
  <c r="E35" i="5"/>
  <c r="D9" i="6"/>
  <c r="M9" i="6"/>
  <c r="N35" i="5"/>
  <c r="AA9" i="6"/>
  <c r="AB35" i="5"/>
  <c r="AM35" i="5"/>
  <c r="AL9" i="6"/>
  <c r="J35" i="5"/>
  <c r="I9" i="6"/>
  <c r="AB9" i="6"/>
  <c r="AC35" i="5"/>
  <c r="AQ19" i="5"/>
  <c r="C9" i="6"/>
  <c r="D35" i="5"/>
  <c r="AE9" i="6"/>
  <c r="AF35" i="5"/>
  <c r="F88" i="15"/>
  <c r="H105" i="13"/>
  <c r="D148" i="13" s="1"/>
  <c r="AD9" i="6"/>
  <c r="AE35" i="5"/>
  <c r="G9" i="6"/>
  <c r="H35" i="5"/>
  <c r="AK35" i="5"/>
  <c r="AJ9" i="6"/>
  <c r="V9" i="6"/>
  <c r="W35" i="5"/>
  <c r="Q9" i="6"/>
  <c r="R35" i="5"/>
  <c r="Y35" i="5"/>
  <c r="X9" i="6"/>
  <c r="N9" i="6"/>
  <c r="O35" i="5"/>
  <c r="U35" i="5"/>
  <c r="T9" i="6"/>
  <c r="H9" i="6"/>
  <c r="I35" i="5"/>
  <c r="Z35" i="5"/>
  <c r="Y9" i="6"/>
  <c r="O9" i="6"/>
  <c r="P35" i="5"/>
  <c r="K35" i="5"/>
  <c r="J9" i="6"/>
  <c r="S35" i="5"/>
  <c r="R9" i="6"/>
  <c r="G35" i="5"/>
  <c r="F9" i="6"/>
  <c r="AM9" i="6"/>
  <c r="AN35" i="5"/>
  <c r="AF9" i="6"/>
  <c r="AG35" i="5"/>
  <c r="AG9" i="6"/>
  <c r="AH35" i="5"/>
  <c r="M35" i="5"/>
  <c r="L9" i="6"/>
  <c r="AO9" i="6"/>
  <c r="AP35" i="5"/>
  <c r="AJ35" i="5"/>
  <c r="AI9" i="6"/>
  <c r="Z9" i="6"/>
  <c r="AA35" i="5"/>
  <c r="AM22" i="6" l="1"/>
  <c r="G22" i="6"/>
  <c r="AQ35" i="5"/>
  <c r="D22" i="6"/>
  <c r="AH22" i="6"/>
  <c r="AK22" i="6"/>
  <c r="AF22" i="6"/>
  <c r="J22" i="6"/>
  <c r="O22" i="6"/>
  <c r="T22" i="6"/>
  <c r="N22" i="6"/>
  <c r="J84" i="15"/>
  <c r="J68" i="15"/>
  <c r="J87" i="15"/>
  <c r="J73" i="15"/>
  <c r="J66" i="15"/>
  <c r="J70" i="15"/>
  <c r="J80" i="15"/>
  <c r="J53" i="15"/>
  <c r="J78" i="15"/>
  <c r="J86" i="15"/>
  <c r="J83" i="15"/>
  <c r="J67" i="15"/>
  <c r="J54" i="15"/>
  <c r="J59" i="15"/>
  <c r="J75" i="15"/>
  <c r="J77" i="15"/>
  <c r="J64" i="15"/>
  <c r="J65" i="15"/>
  <c r="J50" i="15"/>
  <c r="J76" i="15"/>
  <c r="J72" i="15"/>
  <c r="J51" i="15"/>
  <c r="J69" i="15"/>
  <c r="J49" i="15"/>
  <c r="J71" i="15"/>
  <c r="J55" i="15"/>
  <c r="J62" i="15"/>
  <c r="J85" i="15"/>
  <c r="J74" i="15"/>
  <c r="J57" i="15"/>
  <c r="J79" i="15"/>
  <c r="J60" i="15"/>
  <c r="J81" i="15"/>
  <c r="J82" i="15"/>
  <c r="J52" i="15"/>
  <c r="J58" i="15"/>
  <c r="J63" i="15"/>
  <c r="J61" i="15"/>
  <c r="J56" i="15"/>
  <c r="AB22" i="6"/>
  <c r="K22" i="6"/>
  <c r="AC22" i="6"/>
  <c r="Z22" i="6"/>
  <c r="AI22" i="6"/>
  <c r="AO22" i="6"/>
  <c r="L22" i="6"/>
  <c r="AG22" i="6"/>
  <c r="R22" i="6"/>
  <c r="X22" i="6"/>
  <c r="V22" i="6"/>
  <c r="AE22" i="6"/>
  <c r="AP9" i="6"/>
  <c r="C22" i="6"/>
  <c r="AL22" i="6"/>
  <c r="M22" i="6"/>
  <c r="U22" i="6"/>
  <c r="AN22" i="6"/>
  <c r="F22" i="6"/>
  <c r="Y22" i="6"/>
  <c r="H22" i="6"/>
  <c r="Q22" i="6"/>
  <c r="AJ22" i="6"/>
  <c r="AD22" i="6"/>
  <c r="E11" i="5"/>
  <c r="F11" i="5" s="1"/>
  <c r="V13" i="13"/>
  <c r="I22" i="6"/>
  <c r="AA22" i="6"/>
  <c r="E22" i="6"/>
  <c r="S22" i="6"/>
  <c r="P22" i="6"/>
  <c r="W22" i="6"/>
  <c r="N63" i="15" l="1"/>
  <c r="H144" i="13"/>
  <c r="N81" i="15"/>
  <c r="H162" i="13"/>
  <c r="H155" i="13"/>
  <c r="N74" i="15"/>
  <c r="H152" i="13"/>
  <c r="N71" i="15"/>
  <c r="N72" i="15"/>
  <c r="H153" i="13"/>
  <c r="N64" i="15"/>
  <c r="H145" i="13"/>
  <c r="N54" i="15"/>
  <c r="H135" i="13"/>
  <c r="N78" i="15"/>
  <c r="H159" i="13"/>
  <c r="N66" i="15"/>
  <c r="H147" i="13"/>
  <c r="H165" i="13"/>
  <c r="N84" i="15"/>
  <c r="AP22" i="6"/>
  <c r="V106" i="13" s="1"/>
  <c r="I12" i="19" s="1"/>
  <c r="N58" i="15"/>
  <c r="H139" i="13"/>
  <c r="N60" i="15"/>
  <c r="H141" i="13"/>
  <c r="N85" i="15"/>
  <c r="H166" i="13"/>
  <c r="J88" i="15"/>
  <c r="H130" i="13"/>
  <c r="N49" i="15"/>
  <c r="N76" i="15"/>
  <c r="H157" i="13"/>
  <c r="N77" i="15"/>
  <c r="H158" i="13"/>
  <c r="H148" i="13"/>
  <c r="N67" i="15"/>
  <c r="H134" i="13"/>
  <c r="N53" i="15"/>
  <c r="N73" i="15"/>
  <c r="H154" i="13"/>
  <c r="X13" i="13"/>
  <c r="N56" i="15"/>
  <c r="H137" i="13"/>
  <c r="N52" i="15"/>
  <c r="H133" i="13"/>
  <c r="N79" i="15"/>
  <c r="H160" i="13"/>
  <c r="H143" i="13"/>
  <c r="N62" i="15"/>
  <c r="N69" i="15"/>
  <c r="H150" i="13"/>
  <c r="N50" i="15"/>
  <c r="H131" i="13"/>
  <c r="N75" i="15"/>
  <c r="H156" i="13"/>
  <c r="N83" i="15"/>
  <c r="H164" i="13"/>
  <c r="N80" i="15"/>
  <c r="H161" i="13"/>
  <c r="N87" i="15"/>
  <c r="H168" i="13"/>
  <c r="W13" i="13"/>
  <c r="C12" i="19"/>
  <c r="H142" i="13"/>
  <c r="N61" i="15"/>
  <c r="N82" i="15"/>
  <c r="H163" i="13"/>
  <c r="H138" i="13"/>
  <c r="N57" i="15"/>
  <c r="H136" i="13"/>
  <c r="N55" i="15"/>
  <c r="N51" i="15"/>
  <c r="H132" i="13"/>
  <c r="N65" i="15"/>
  <c r="H146" i="13"/>
  <c r="N59" i="15"/>
  <c r="H140" i="13"/>
  <c r="N86" i="15"/>
  <c r="H167" i="13"/>
  <c r="N70" i="15"/>
  <c r="H151" i="13"/>
  <c r="N68" i="15"/>
  <c r="H149" i="13"/>
  <c r="K169" i="13" l="1"/>
  <c r="K127" i="13" s="1"/>
  <c r="F157" i="15"/>
  <c r="F146" i="15"/>
  <c r="K158" i="13"/>
  <c r="K116" i="13" s="1"/>
  <c r="F150" i="15"/>
  <c r="K162" i="13"/>
  <c r="K120" i="13" s="1"/>
  <c r="D12" i="19"/>
  <c r="K168" i="13"/>
  <c r="K126" i="13" s="1"/>
  <c r="F156" i="15"/>
  <c r="K161" i="13"/>
  <c r="K119" i="13" s="1"/>
  <c r="F149" i="15"/>
  <c r="F173" i="15"/>
  <c r="K185" i="13"/>
  <c r="K143" i="13" s="1"/>
  <c r="K172" i="13"/>
  <c r="K130" i="13" s="1"/>
  <c r="F160" i="15"/>
  <c r="F159" i="15"/>
  <c r="K171" i="13"/>
  <c r="K129" i="13" s="1"/>
  <c r="K160" i="13"/>
  <c r="K118" i="13" s="1"/>
  <c r="F148" i="15"/>
  <c r="K152" i="13"/>
  <c r="K110" i="13" s="1"/>
  <c r="F140" i="15"/>
  <c r="K181" i="13"/>
  <c r="K139" i="13" s="1"/>
  <c r="F169" i="15"/>
  <c r="F164" i="15"/>
  <c r="K176" i="13"/>
  <c r="K134" i="13" s="1"/>
  <c r="K170" i="13"/>
  <c r="K128" i="13" s="1"/>
  <c r="F158" i="15"/>
  <c r="F168" i="15"/>
  <c r="K180" i="13"/>
  <c r="K138" i="13" s="1"/>
  <c r="F145" i="15"/>
  <c r="K157" i="13"/>
  <c r="K115" i="13" s="1"/>
  <c r="K174" i="13"/>
  <c r="K132" i="13" s="1"/>
  <c r="F162" i="15"/>
  <c r="K177" i="13"/>
  <c r="K135" i="13" s="1"/>
  <c r="F165" i="15"/>
  <c r="F167" i="15"/>
  <c r="K179" i="13"/>
  <c r="K137" i="13" s="1"/>
  <c r="K165" i="13"/>
  <c r="K123" i="13" s="1"/>
  <c r="F153" i="15"/>
  <c r="K182" i="13"/>
  <c r="K140" i="13" s="1"/>
  <c r="F170" i="15"/>
  <c r="K156" i="13"/>
  <c r="K114" i="13" s="1"/>
  <c r="F144" i="15"/>
  <c r="F151" i="15"/>
  <c r="K163" i="13"/>
  <c r="K121" i="13" s="1"/>
  <c r="E12" i="19"/>
  <c r="K154" i="13"/>
  <c r="K112" i="13" s="1"/>
  <c r="F142" i="15"/>
  <c r="N88" i="15"/>
  <c r="K150" i="13"/>
  <c r="K108" i="13" s="1"/>
  <c r="F138" i="15"/>
  <c r="F174" i="15"/>
  <c r="K186" i="13"/>
  <c r="K144" i="13" s="1"/>
  <c r="F147" i="15"/>
  <c r="K159" i="13"/>
  <c r="K117" i="13" s="1"/>
  <c r="K175" i="13"/>
  <c r="K133" i="13" s="1"/>
  <c r="F163" i="15"/>
  <c r="K187" i="13"/>
  <c r="K145" i="13" s="1"/>
  <c r="F175" i="15"/>
  <c r="K166" i="13"/>
  <c r="K124" i="13" s="1"/>
  <c r="F154" i="15"/>
  <c r="K183" i="13"/>
  <c r="K141" i="13" s="1"/>
  <c r="F171" i="15"/>
  <c r="K188" i="13"/>
  <c r="K146" i="13" s="1"/>
  <c r="F176" i="15"/>
  <c r="F172" i="15"/>
  <c r="K184" i="13"/>
  <c r="K142" i="13" s="1"/>
  <c r="F139" i="15"/>
  <c r="K151" i="13"/>
  <c r="K109" i="13" s="1"/>
  <c r="K153" i="13"/>
  <c r="K111" i="13" s="1"/>
  <c r="F141" i="15"/>
  <c r="K178" i="13"/>
  <c r="K136" i="13" s="1"/>
  <c r="F166" i="15"/>
  <c r="H169" i="13"/>
  <c r="F155" i="15"/>
  <c r="K167" i="13"/>
  <c r="K125" i="13" s="1"/>
  <c r="F143" i="15"/>
  <c r="K155" i="13"/>
  <c r="K113" i="13" s="1"/>
  <c r="K173" i="13"/>
  <c r="K131" i="13" s="1"/>
  <c r="F161" i="15"/>
  <c r="F152" i="15"/>
  <c r="K164" i="13"/>
  <c r="K122" i="13" s="1"/>
  <c r="H138" i="15" l="1" a="1"/>
  <c r="F177" i="15"/>
  <c r="K147" i="13"/>
  <c r="K189" i="13"/>
  <c r="H143" i="15" l="1"/>
  <c r="I20" i="5" s="1"/>
  <c r="H150" i="15"/>
  <c r="P20" i="5" s="1"/>
  <c r="H162" i="15"/>
  <c r="AB20" i="5" s="1"/>
  <c r="H139" i="15"/>
  <c r="E20" i="5" s="1"/>
  <c r="H138" i="15"/>
  <c r="D20" i="5" s="1"/>
  <c r="H144" i="15"/>
  <c r="J20" i="5" s="1"/>
  <c r="H166" i="15"/>
  <c r="AF20" i="5" s="1"/>
  <c r="H153" i="15"/>
  <c r="S20" i="5" s="1"/>
  <c r="H154" i="15"/>
  <c r="T20" i="5" s="1"/>
  <c r="H147" i="15"/>
  <c r="M20" i="5" s="1"/>
  <c r="H156" i="15"/>
  <c r="V20" i="5" s="1"/>
  <c r="H148" i="15"/>
  <c r="N20" i="5" s="1"/>
  <c r="H142" i="15"/>
  <c r="H20" i="5" s="1"/>
  <c r="H141" i="15"/>
  <c r="G20" i="5" s="1"/>
  <c r="H145" i="15"/>
  <c r="K20" i="5" s="1"/>
  <c r="H170" i="15"/>
  <c r="AJ20" i="5" s="1"/>
  <c r="H174" i="15"/>
  <c r="AN20" i="5" s="1"/>
  <c r="H173" i="15"/>
  <c r="AM20" i="5" s="1"/>
  <c r="H159" i="15"/>
  <c r="Y20" i="5" s="1"/>
  <c r="H161" i="15"/>
  <c r="AA20" i="5" s="1"/>
  <c r="H176" i="15"/>
  <c r="AP20" i="5" s="1"/>
  <c r="H175" i="15"/>
  <c r="AO20" i="5" s="1"/>
  <c r="H168" i="15"/>
  <c r="AH20" i="5" s="1"/>
  <c r="H149" i="15"/>
  <c r="O20" i="5" s="1"/>
  <c r="H169" i="15"/>
  <c r="AI20" i="5" s="1"/>
  <c r="H163" i="15"/>
  <c r="AC20" i="5" s="1"/>
  <c r="H158" i="15"/>
  <c r="X20" i="5" s="1"/>
  <c r="H172" i="15"/>
  <c r="AL20" i="5" s="1"/>
  <c r="H152" i="15"/>
  <c r="R20" i="5" s="1"/>
  <c r="H167" i="15"/>
  <c r="AG20" i="5" s="1"/>
  <c r="H140" i="15"/>
  <c r="F20" i="5" s="1"/>
  <c r="H157" i="15"/>
  <c r="W20" i="5" s="1"/>
  <c r="H171" i="15"/>
  <c r="AK20" i="5" s="1"/>
  <c r="H164" i="15"/>
  <c r="AD20" i="5" s="1"/>
  <c r="H155" i="15"/>
  <c r="U20" i="5" s="1"/>
  <c r="H165" i="15"/>
  <c r="AE20" i="5" s="1"/>
  <c r="H151" i="15"/>
  <c r="Q20" i="5" s="1"/>
  <c r="H146" i="15"/>
  <c r="L20" i="5" s="1"/>
  <c r="H160" i="15"/>
  <c r="Z20" i="5" s="1"/>
  <c r="M177" i="13" l="1"/>
  <c r="L165" i="15"/>
  <c r="P165" i="15"/>
  <c r="P157" i="15"/>
  <c r="M169" i="13"/>
  <c r="L157" i="15"/>
  <c r="M184" i="13"/>
  <c r="P172" i="15"/>
  <c r="L172" i="15"/>
  <c r="P149" i="15"/>
  <c r="M161" i="13"/>
  <c r="L149" i="15"/>
  <c r="L161" i="15"/>
  <c r="M173" i="13"/>
  <c r="P161" i="15"/>
  <c r="P170" i="15"/>
  <c r="M182" i="13"/>
  <c r="L170" i="15"/>
  <c r="P148" i="15"/>
  <c r="M160" i="13"/>
  <c r="L148" i="15"/>
  <c r="M165" i="13"/>
  <c r="P153" i="15"/>
  <c r="L153" i="15"/>
  <c r="P139" i="15"/>
  <c r="M151" i="13"/>
  <c r="L139" i="15"/>
  <c r="P160" i="15"/>
  <c r="M172" i="13"/>
  <c r="L160" i="15"/>
  <c r="M167" i="13"/>
  <c r="P155" i="15"/>
  <c r="L155" i="15"/>
  <c r="M152" i="13"/>
  <c r="P140" i="15"/>
  <c r="L140" i="15"/>
  <c r="P158" i="15"/>
  <c r="M170" i="13"/>
  <c r="L158" i="15"/>
  <c r="M180" i="13"/>
  <c r="P168" i="15"/>
  <c r="L168" i="15"/>
  <c r="M171" i="13"/>
  <c r="P159" i="15"/>
  <c r="L159" i="15"/>
  <c r="P145" i="15"/>
  <c r="M157" i="13"/>
  <c r="L145" i="15"/>
  <c r="M168" i="13"/>
  <c r="L156" i="15"/>
  <c r="P156" i="15"/>
  <c r="M178" i="13"/>
  <c r="P166" i="15"/>
  <c r="L166" i="15"/>
  <c r="M174" i="13"/>
  <c r="P162" i="15"/>
  <c r="L162" i="15"/>
  <c r="M158" i="13"/>
  <c r="P146" i="15"/>
  <c r="L146" i="15"/>
  <c r="P164" i="15"/>
  <c r="M176" i="13"/>
  <c r="L164" i="15"/>
  <c r="P167" i="15"/>
  <c r="M179" i="13"/>
  <c r="L167" i="15"/>
  <c r="M175" i="13"/>
  <c r="P163" i="15"/>
  <c r="L163" i="15"/>
  <c r="L175" i="15"/>
  <c r="M187" i="13"/>
  <c r="P175" i="15"/>
  <c r="P173" i="15"/>
  <c r="M185" i="13"/>
  <c r="L173" i="15"/>
  <c r="M153" i="13"/>
  <c r="P141" i="15"/>
  <c r="L141" i="15"/>
  <c r="M159" i="13"/>
  <c r="L147" i="15"/>
  <c r="P147" i="15"/>
  <c r="P144" i="15"/>
  <c r="M156" i="13"/>
  <c r="L144" i="15"/>
  <c r="L150" i="15"/>
  <c r="P150" i="15"/>
  <c r="M162" i="13"/>
  <c r="P151" i="15"/>
  <c r="L151" i="15"/>
  <c r="M163" i="13"/>
  <c r="P171" i="15"/>
  <c r="M183" i="13"/>
  <c r="L171" i="15"/>
  <c r="P152" i="15"/>
  <c r="M164" i="13"/>
  <c r="L152" i="15"/>
  <c r="P169" i="15"/>
  <c r="M181" i="13"/>
  <c r="L169" i="15"/>
  <c r="P176" i="15"/>
  <c r="M188" i="13"/>
  <c r="L176" i="15"/>
  <c r="P174" i="15"/>
  <c r="M186" i="13"/>
  <c r="L174" i="15"/>
  <c r="P142" i="15"/>
  <c r="M154" i="13"/>
  <c r="L142" i="15"/>
  <c r="M166" i="13"/>
  <c r="P154" i="15"/>
  <c r="L154" i="15"/>
  <c r="M150" i="13"/>
  <c r="H177" i="15"/>
  <c r="L138" i="15"/>
  <c r="D28" i="5" s="1"/>
  <c r="P138" i="15"/>
  <c r="P143" i="15"/>
  <c r="M155" i="13"/>
  <c r="L143" i="15"/>
  <c r="S155" i="13" l="1"/>
  <c r="I28" i="5"/>
  <c r="S154" i="13"/>
  <c r="H28" i="5"/>
  <c r="S164" i="13"/>
  <c r="R28" i="5"/>
  <c r="S156" i="13"/>
  <c r="J28" i="5"/>
  <c r="S159" i="13"/>
  <c r="M28" i="5"/>
  <c r="S158" i="13"/>
  <c r="L28" i="5"/>
  <c r="S157" i="13"/>
  <c r="K28" i="5"/>
  <c r="S152" i="13"/>
  <c r="F28" i="5"/>
  <c r="S165" i="13"/>
  <c r="S28" i="5"/>
  <c r="S161" i="13"/>
  <c r="O28" i="5"/>
  <c r="S166" i="13"/>
  <c r="T28" i="5"/>
  <c r="S181" i="13"/>
  <c r="AI28" i="5"/>
  <c r="S185" i="13"/>
  <c r="AM28" i="5"/>
  <c r="S176" i="13"/>
  <c r="AD28" i="5"/>
  <c r="S170" i="13"/>
  <c r="X28" i="5"/>
  <c r="S151" i="13"/>
  <c r="E28" i="5"/>
  <c r="S188" i="13"/>
  <c r="AP28" i="5"/>
  <c r="S153" i="13"/>
  <c r="G28" i="5"/>
  <c r="S187" i="13"/>
  <c r="AO28" i="5"/>
  <c r="S179" i="13"/>
  <c r="AG28" i="5"/>
  <c r="S178" i="13"/>
  <c r="AF28" i="5"/>
  <c r="S168" i="13"/>
  <c r="V28" i="5"/>
  <c r="S180" i="13"/>
  <c r="AH28" i="5"/>
  <c r="S172" i="13"/>
  <c r="Z28" i="5"/>
  <c r="S182" i="13"/>
  <c r="AJ28" i="5"/>
  <c r="S169" i="13"/>
  <c r="W28" i="5"/>
  <c r="S177" i="13"/>
  <c r="AE28" i="5"/>
  <c r="S186" i="13"/>
  <c r="AN28" i="5"/>
  <c r="S183" i="13"/>
  <c r="AK28" i="5"/>
  <c r="S163" i="13"/>
  <c r="Q28" i="5"/>
  <c r="S162" i="13"/>
  <c r="P28" i="5"/>
  <c r="S175" i="13"/>
  <c r="AC28" i="5"/>
  <c r="S174" i="13"/>
  <c r="AB28" i="5"/>
  <c r="S171" i="13"/>
  <c r="Y28" i="5"/>
  <c r="S167" i="13"/>
  <c r="U28" i="5"/>
  <c r="S160" i="13"/>
  <c r="N28" i="5"/>
  <c r="S173" i="13"/>
  <c r="AA28" i="5"/>
  <c r="S184" i="13"/>
  <c r="AL28" i="5"/>
  <c r="M189" i="13"/>
  <c r="P177" i="15"/>
  <c r="L177" i="15"/>
  <c r="S150" i="13"/>
  <c r="AQ28" i="5" l="1"/>
  <c r="S189" i="13"/>
  <c r="G10" i="6"/>
  <c r="H36" i="5"/>
  <c r="H37" i="5" s="1"/>
  <c r="W27" i="13" s="1"/>
  <c r="D26" i="19" s="1"/>
  <c r="H21" i="5"/>
  <c r="V27" i="13" s="1"/>
  <c r="C26" i="19" s="1"/>
  <c r="T36" i="5"/>
  <c r="T37" i="5" s="1"/>
  <c r="W39" i="13" s="1"/>
  <c r="D38" i="19" s="1"/>
  <c r="S10" i="6"/>
  <c r="T21" i="5"/>
  <c r="V39" i="13" s="1"/>
  <c r="C38" i="19" s="1"/>
  <c r="AB36" i="5"/>
  <c r="AB37" i="5" s="1"/>
  <c r="W47" i="13" s="1"/>
  <c r="D46" i="19" s="1"/>
  <c r="AA10" i="6"/>
  <c r="AB21" i="5"/>
  <c r="V47" i="13" s="1"/>
  <c r="C46" i="19" s="1"/>
  <c r="AE36" i="5"/>
  <c r="AE37" i="5" s="1"/>
  <c r="W50" i="13" s="1"/>
  <c r="D49" i="19" s="1"/>
  <c r="AD10" i="6"/>
  <c r="AE21" i="5"/>
  <c r="V50" i="13" s="1"/>
  <c r="C49" i="19" s="1"/>
  <c r="Z36" i="5"/>
  <c r="Z37" i="5" s="1"/>
  <c r="W45" i="13" s="1"/>
  <c r="D44" i="19" s="1"/>
  <c r="Y10" i="6"/>
  <c r="Z21" i="5"/>
  <c r="V45" i="13" s="1"/>
  <c r="C44" i="19" s="1"/>
  <c r="AH36" i="5"/>
  <c r="AH37" i="5" s="1"/>
  <c r="W53" i="13" s="1"/>
  <c r="D52" i="19" s="1"/>
  <c r="AG10" i="6"/>
  <c r="AH21" i="5"/>
  <c r="V53" i="13" s="1"/>
  <c r="C52" i="19" s="1"/>
  <c r="AC36" i="5"/>
  <c r="AC37" i="5" s="1"/>
  <c r="W48" i="13" s="1"/>
  <c r="D47" i="19" s="1"/>
  <c r="AB10" i="6"/>
  <c r="AC21" i="5"/>
  <c r="V48" i="13" s="1"/>
  <c r="C47" i="19" s="1"/>
  <c r="AQ20" i="5"/>
  <c r="D36" i="5"/>
  <c r="C10" i="6"/>
  <c r="D21" i="5"/>
  <c r="V23" i="13" s="1"/>
  <c r="C22" i="19" s="1"/>
  <c r="Q36" i="5"/>
  <c r="Q37" i="5" s="1"/>
  <c r="W36" i="13" s="1"/>
  <c r="D35" i="19" s="1"/>
  <c r="P10" i="6"/>
  <c r="Q21" i="5"/>
  <c r="V36" i="13" s="1"/>
  <c r="C35" i="19" s="1"/>
  <c r="AJ36" i="5"/>
  <c r="AJ37" i="5" s="1"/>
  <c r="W55" i="13" s="1"/>
  <c r="D54" i="19" s="1"/>
  <c r="AI10" i="6"/>
  <c r="AJ21" i="5"/>
  <c r="V55" i="13" s="1"/>
  <c r="C54" i="19" s="1"/>
  <c r="N36" i="5"/>
  <c r="N37" i="5" s="1"/>
  <c r="W33" i="13" s="1"/>
  <c r="D32" i="19" s="1"/>
  <c r="M10" i="6"/>
  <c r="N21" i="5"/>
  <c r="V33" i="13" s="1"/>
  <c r="C32" i="19" s="1"/>
  <c r="X36" i="5"/>
  <c r="X37" i="5" s="1"/>
  <c r="W43" i="13" s="1"/>
  <c r="D42" i="19" s="1"/>
  <c r="W10" i="6"/>
  <c r="X21" i="5"/>
  <c r="V43" i="13" s="1"/>
  <c r="C42" i="19" s="1"/>
  <c r="E10" i="6"/>
  <c r="F36" i="5"/>
  <c r="F37" i="5" s="1"/>
  <c r="W25" i="13" s="1"/>
  <c r="D24" i="19" s="1"/>
  <c r="F21" i="5"/>
  <c r="V25" i="13" s="1"/>
  <c r="C24" i="19" s="1"/>
  <c r="U36" i="5"/>
  <c r="U37" i="5" s="1"/>
  <c r="W40" i="13" s="1"/>
  <c r="D39" i="19" s="1"/>
  <c r="T10" i="6"/>
  <c r="U21" i="5"/>
  <c r="V40" i="13" s="1"/>
  <c r="C39" i="19" s="1"/>
  <c r="AI36" i="5"/>
  <c r="AI37" i="5" s="1"/>
  <c r="W54" i="13" s="1"/>
  <c r="D53" i="19" s="1"/>
  <c r="AH10" i="6"/>
  <c r="AI21" i="5"/>
  <c r="V54" i="13" s="1"/>
  <c r="C53" i="19" s="1"/>
  <c r="J36" i="5"/>
  <c r="J37" i="5" s="1"/>
  <c r="W29" i="13" s="1"/>
  <c r="D28" i="19" s="1"/>
  <c r="I10" i="6"/>
  <c r="J21" i="5"/>
  <c r="V29" i="13" s="1"/>
  <c r="C28" i="19" s="1"/>
  <c r="AK36" i="5"/>
  <c r="AK37" i="5" s="1"/>
  <c r="W56" i="13" s="1"/>
  <c r="D55" i="19" s="1"/>
  <c r="AJ10" i="6"/>
  <c r="AK21" i="5"/>
  <c r="V56" i="13" s="1"/>
  <c r="C55" i="19" s="1"/>
  <c r="O36" i="5"/>
  <c r="O37" i="5" s="1"/>
  <c r="W34" i="13" s="1"/>
  <c r="D33" i="19" s="1"/>
  <c r="N10" i="6"/>
  <c r="O21" i="5"/>
  <c r="V34" i="13" s="1"/>
  <c r="C33" i="19" s="1"/>
  <c r="AL36" i="5"/>
  <c r="AL37" i="5" s="1"/>
  <c r="W57" i="13" s="1"/>
  <c r="D56" i="19" s="1"/>
  <c r="AK10" i="6"/>
  <c r="AL21" i="5"/>
  <c r="V57" i="13" s="1"/>
  <c r="C56" i="19" s="1"/>
  <c r="AD36" i="5"/>
  <c r="AD37" i="5" s="1"/>
  <c r="W49" i="13" s="1"/>
  <c r="D48" i="19" s="1"/>
  <c r="AC10" i="6"/>
  <c r="AD21" i="5"/>
  <c r="V49" i="13" s="1"/>
  <c r="C48" i="19" s="1"/>
  <c r="M36" i="5"/>
  <c r="M37" i="5" s="1"/>
  <c r="W32" i="13" s="1"/>
  <c r="D31" i="19" s="1"/>
  <c r="L10" i="6"/>
  <c r="M21" i="5"/>
  <c r="V32" i="13" s="1"/>
  <c r="C31" i="19" s="1"/>
  <c r="I36" i="5"/>
  <c r="I37" i="5" s="1"/>
  <c r="W28" i="13" s="1"/>
  <c r="D27" i="19" s="1"/>
  <c r="H10" i="6"/>
  <c r="I21" i="5"/>
  <c r="V28" i="13" s="1"/>
  <c r="C27" i="19" s="1"/>
  <c r="R10" i="6"/>
  <c r="S36" i="5"/>
  <c r="S37" i="5" s="1"/>
  <c r="W38" i="13" s="1"/>
  <c r="D37" i="19" s="1"/>
  <c r="S21" i="5"/>
  <c r="V38" i="13" s="1"/>
  <c r="C37" i="19" s="1"/>
  <c r="L36" i="5"/>
  <c r="L37" i="5" s="1"/>
  <c r="W31" i="13" s="1"/>
  <c r="D30" i="19" s="1"/>
  <c r="K10" i="6"/>
  <c r="L21" i="5"/>
  <c r="V31" i="13" s="1"/>
  <c r="C30" i="19" s="1"/>
  <c r="AP36" i="5"/>
  <c r="AP37" i="5" s="1"/>
  <c r="W61" i="13" s="1"/>
  <c r="D60" i="19" s="1"/>
  <c r="AO10" i="6"/>
  <c r="AP21" i="5"/>
  <c r="V61" i="13" s="1"/>
  <c r="C60" i="19" s="1"/>
  <c r="Z10" i="6"/>
  <c r="AA36" i="5"/>
  <c r="AA37" i="5" s="1"/>
  <c r="W46" i="13" s="1"/>
  <c r="D45" i="19" s="1"/>
  <c r="AA21" i="5"/>
  <c r="V46" i="13" s="1"/>
  <c r="C45" i="19" s="1"/>
  <c r="AM36" i="5"/>
  <c r="AM37" i="5" s="1"/>
  <c r="W58" i="13" s="1"/>
  <c r="D57" i="19" s="1"/>
  <c r="AL10" i="6"/>
  <c r="AM21" i="5"/>
  <c r="V58" i="13" s="1"/>
  <c r="C57" i="19" s="1"/>
  <c r="W36" i="5"/>
  <c r="W37" i="5" s="1"/>
  <c r="W42" i="13" s="1"/>
  <c r="D41" i="19" s="1"/>
  <c r="V10" i="6"/>
  <c r="W21" i="5"/>
  <c r="V42" i="13" s="1"/>
  <c r="C41" i="19" s="1"/>
  <c r="V36" i="5"/>
  <c r="V37" i="5" s="1"/>
  <c r="W41" i="13" s="1"/>
  <c r="D40" i="19" s="1"/>
  <c r="U10" i="6"/>
  <c r="V21" i="5"/>
  <c r="V41" i="13" s="1"/>
  <c r="C40" i="19" s="1"/>
  <c r="W29" i="5"/>
  <c r="X42" i="13" s="1"/>
  <c r="E41" i="19" s="1"/>
  <c r="AP29" i="5"/>
  <c r="X61" i="13" s="1"/>
  <c r="E60" i="19" s="1"/>
  <c r="AE29" i="5"/>
  <c r="X50" i="13" s="1"/>
  <c r="E49" i="19" s="1"/>
  <c r="Q29" i="5"/>
  <c r="X36" i="13" s="1"/>
  <c r="E35" i="19" s="1"/>
  <c r="S29" i="5"/>
  <c r="X38" i="13" s="1"/>
  <c r="E37" i="19" s="1"/>
  <c r="AA29" i="5"/>
  <c r="X46" i="13" s="1"/>
  <c r="E45" i="19" s="1"/>
  <c r="V29" i="5"/>
  <c r="X41" i="13" s="1"/>
  <c r="E40" i="19" s="1"/>
  <c r="H29" i="5"/>
  <c r="X27" i="13" s="1"/>
  <c r="E26" i="19" s="1"/>
  <c r="Y29" i="5"/>
  <c r="X44" i="13" s="1"/>
  <c r="E43" i="19" s="1"/>
  <c r="K29" i="5"/>
  <c r="X30" i="13" s="1"/>
  <c r="E29" i="19" s="1"/>
  <c r="O29" i="5"/>
  <c r="X34" i="13" s="1"/>
  <c r="E33" i="19" s="1"/>
  <c r="AC29" i="5"/>
  <c r="X48" i="13" s="1"/>
  <c r="E47" i="19" s="1"/>
  <c r="F29" i="5"/>
  <c r="X25" i="13" s="1"/>
  <c r="E24" i="19" s="1"/>
  <c r="T29" i="5"/>
  <c r="X39" i="13" s="1"/>
  <c r="E38" i="19" s="1"/>
  <c r="AL29" i="5"/>
  <c r="X57" i="13" s="1"/>
  <c r="E56" i="19" s="1"/>
  <c r="Z29" i="5"/>
  <c r="X45" i="13" s="1"/>
  <c r="E44" i="19" s="1"/>
  <c r="AI29" i="5"/>
  <c r="X54" i="13" s="1"/>
  <c r="E53" i="19" s="1"/>
  <c r="AB29" i="5"/>
  <c r="X47" i="13" s="1"/>
  <c r="E46" i="19" s="1"/>
  <c r="AD29" i="5"/>
  <c r="X49" i="13" s="1"/>
  <c r="E48" i="19" s="1"/>
  <c r="N29" i="5"/>
  <c r="X33" i="13" s="1"/>
  <c r="E32" i="19" s="1"/>
  <c r="I29" i="5"/>
  <c r="X28" i="13" s="1"/>
  <c r="E27" i="19" s="1"/>
  <c r="J29" i="5"/>
  <c r="X29" i="13" s="1"/>
  <c r="E28" i="19" s="1"/>
  <c r="AF29" i="5"/>
  <c r="X51" i="13" s="1"/>
  <c r="E50" i="19" s="1"/>
  <c r="R29" i="5"/>
  <c r="X37" i="13" s="1"/>
  <c r="E36" i="19" s="1"/>
  <c r="AM29" i="5"/>
  <c r="X58" i="13" s="1"/>
  <c r="E57" i="19" s="1"/>
  <c r="M29" i="5"/>
  <c r="X32" i="13" s="1"/>
  <c r="E31" i="19" s="1"/>
  <c r="X29" i="5"/>
  <c r="X43" i="13" s="1"/>
  <c r="E42" i="19" s="1"/>
  <c r="AN29" i="5"/>
  <c r="X59" i="13" s="1"/>
  <c r="E58" i="19" s="1"/>
  <c r="G29" i="5"/>
  <c r="X26" i="13" s="1"/>
  <c r="E25" i="19" s="1"/>
  <c r="AG29" i="5"/>
  <c r="X52" i="13" s="1"/>
  <c r="E51" i="19" s="1"/>
  <c r="P29" i="5"/>
  <c r="X35" i="13" s="1"/>
  <c r="E34" i="19" s="1"/>
  <c r="E29" i="5"/>
  <c r="X24" i="13" s="1"/>
  <c r="E23" i="19" s="1"/>
  <c r="L29" i="5"/>
  <c r="X31" i="13" s="1"/>
  <c r="E30" i="19" s="1"/>
  <c r="AJ29" i="5"/>
  <c r="X55" i="13" s="1"/>
  <c r="E54" i="19" s="1"/>
  <c r="U29" i="5"/>
  <c r="X40" i="13" s="1"/>
  <c r="E39" i="19" s="1"/>
  <c r="AO29" i="5"/>
  <c r="X60" i="13" s="1"/>
  <c r="E59" i="19" s="1"/>
  <c r="AH29" i="5"/>
  <c r="X53" i="13" s="1"/>
  <c r="E52" i="19" s="1"/>
  <c r="AK29" i="5"/>
  <c r="X56" i="13" s="1"/>
  <c r="E55" i="19" s="1"/>
  <c r="AG36" i="5"/>
  <c r="AG37" i="5" s="1"/>
  <c r="W52" i="13" s="1"/>
  <c r="D51" i="19" s="1"/>
  <c r="AF10" i="6"/>
  <c r="AG21" i="5"/>
  <c r="V52" i="13" s="1"/>
  <c r="C51" i="19" s="1"/>
  <c r="AN36" i="5"/>
  <c r="AN37" i="5" s="1"/>
  <c r="W59" i="13" s="1"/>
  <c r="D58" i="19" s="1"/>
  <c r="AM10" i="6"/>
  <c r="AN21" i="5"/>
  <c r="V59" i="13" s="1"/>
  <c r="C58" i="19" s="1"/>
  <c r="D10" i="6"/>
  <c r="E36" i="5"/>
  <c r="E37" i="5" s="1"/>
  <c r="W24" i="13" s="1"/>
  <c r="D23" i="19" s="1"/>
  <c r="E21" i="5"/>
  <c r="V24" i="13" s="1"/>
  <c r="C23" i="19" s="1"/>
  <c r="AO36" i="5"/>
  <c r="AO37" i="5" s="1"/>
  <c r="W60" i="13" s="1"/>
  <c r="D59" i="19" s="1"/>
  <c r="AN10" i="6"/>
  <c r="AO21" i="5"/>
  <c r="V60" i="13" s="1"/>
  <c r="C59" i="19" s="1"/>
  <c r="P36" i="5"/>
  <c r="P37" i="5" s="1"/>
  <c r="W35" i="13" s="1"/>
  <c r="D34" i="19" s="1"/>
  <c r="O10" i="6"/>
  <c r="P21" i="5"/>
  <c r="V35" i="13" s="1"/>
  <c r="C34" i="19" s="1"/>
  <c r="G36" i="5"/>
  <c r="G37" i="5" s="1"/>
  <c r="W26" i="13" s="1"/>
  <c r="D25" i="19" s="1"/>
  <c r="F10" i="6"/>
  <c r="G21" i="5"/>
  <c r="V26" i="13" s="1"/>
  <c r="C25" i="19" s="1"/>
  <c r="X10" i="6"/>
  <c r="Y36" i="5"/>
  <c r="Y37" i="5" s="1"/>
  <c r="W44" i="13" s="1"/>
  <c r="D43" i="19" s="1"/>
  <c r="Y21" i="5"/>
  <c r="V44" i="13" s="1"/>
  <c r="C43" i="19" s="1"/>
  <c r="AF36" i="5"/>
  <c r="AF37" i="5" s="1"/>
  <c r="W51" i="13" s="1"/>
  <c r="D50" i="19" s="1"/>
  <c r="AE10" i="6"/>
  <c r="AF21" i="5"/>
  <c r="V51" i="13" s="1"/>
  <c r="C50" i="19" s="1"/>
  <c r="J10" i="6"/>
  <c r="K36" i="5"/>
  <c r="K37" i="5" s="1"/>
  <c r="W30" i="13" s="1"/>
  <c r="D29" i="19" s="1"/>
  <c r="K21" i="5"/>
  <c r="V30" i="13" s="1"/>
  <c r="C29" i="19" s="1"/>
  <c r="R36" i="5"/>
  <c r="R37" i="5" s="1"/>
  <c r="W37" i="13" s="1"/>
  <c r="D36" i="19" s="1"/>
  <c r="Q10" i="6"/>
  <c r="R21" i="5"/>
  <c r="V37" i="13" s="1"/>
  <c r="C36" i="19" s="1"/>
  <c r="Q23" i="6" l="1"/>
  <c r="Q11" i="6"/>
  <c r="Q24" i="6" s="1"/>
  <c r="J23" i="6"/>
  <c r="J11" i="6"/>
  <c r="J24" i="6" s="1"/>
  <c r="F23" i="6"/>
  <c r="F11" i="6"/>
  <c r="F24" i="6" s="1"/>
  <c r="AM23" i="6"/>
  <c r="AM11" i="6"/>
  <c r="AM24" i="6" s="1"/>
  <c r="V23" i="6"/>
  <c r="V11" i="6"/>
  <c r="V24" i="6" s="1"/>
  <c r="K23" i="6"/>
  <c r="K11" i="6"/>
  <c r="K24" i="6" s="1"/>
  <c r="R23" i="6"/>
  <c r="R11" i="6"/>
  <c r="R24" i="6" s="1"/>
  <c r="AC23" i="6"/>
  <c r="AC11" i="6"/>
  <c r="AC24" i="6" s="1"/>
  <c r="I23" i="6"/>
  <c r="I11" i="6"/>
  <c r="I24" i="6" s="1"/>
  <c r="W23" i="6"/>
  <c r="W11" i="6"/>
  <c r="W24" i="6" s="1"/>
  <c r="AP10" i="6"/>
  <c r="C23" i="6"/>
  <c r="C11" i="6"/>
  <c r="AB23" i="6"/>
  <c r="AB11" i="6"/>
  <c r="AB24" i="6" s="1"/>
  <c r="AA23" i="6"/>
  <c r="AA11" i="6"/>
  <c r="AA24" i="6" s="1"/>
  <c r="U23" i="6"/>
  <c r="U11" i="6"/>
  <c r="U24" i="6" s="1"/>
  <c r="AO23" i="6"/>
  <c r="AO11" i="6"/>
  <c r="AO24" i="6" s="1"/>
  <c r="L23" i="6"/>
  <c r="L11" i="6"/>
  <c r="L24" i="6" s="1"/>
  <c r="AJ23" i="6"/>
  <c r="AJ11" i="6"/>
  <c r="AJ24" i="6" s="1"/>
  <c r="P23" i="6"/>
  <c r="P11" i="6"/>
  <c r="P24" i="6" s="1"/>
  <c r="AQ36" i="5"/>
  <c r="D37" i="5"/>
  <c r="W23" i="13" s="1"/>
  <c r="D22" i="19" s="1"/>
  <c r="D61" i="19" s="1"/>
  <c r="AD23" i="6"/>
  <c r="AD11" i="6"/>
  <c r="AD24" i="6" s="1"/>
  <c r="AE23" i="6"/>
  <c r="AE11" i="6"/>
  <c r="AE24" i="6" s="1"/>
  <c r="X23" i="6"/>
  <c r="X11" i="6"/>
  <c r="X24" i="6" s="1"/>
  <c r="AN23" i="6"/>
  <c r="AN11" i="6"/>
  <c r="AN24" i="6" s="1"/>
  <c r="D23" i="6"/>
  <c r="D11" i="6"/>
  <c r="D24" i="6" s="1"/>
  <c r="D29" i="5"/>
  <c r="X23" i="13" s="1"/>
  <c r="E22" i="19" s="1"/>
  <c r="E61" i="19" s="1"/>
  <c r="H23" i="6"/>
  <c r="H11" i="6"/>
  <c r="H24" i="6" s="1"/>
  <c r="N23" i="6"/>
  <c r="N11" i="6"/>
  <c r="N24" i="6" s="1"/>
  <c r="T23" i="6"/>
  <c r="T11" i="6"/>
  <c r="T24" i="6" s="1"/>
  <c r="E23" i="6"/>
  <c r="E11" i="6"/>
  <c r="E24" i="6" s="1"/>
  <c r="AI23" i="6"/>
  <c r="AI11" i="6"/>
  <c r="AI24" i="6" s="1"/>
  <c r="V14" i="13"/>
  <c r="AQ21" i="5"/>
  <c r="D3" i="7" s="1"/>
  <c r="D5" i="7" s="1"/>
  <c r="Y23" i="6"/>
  <c r="Y11" i="6"/>
  <c r="Y24" i="6" s="1"/>
  <c r="O23" i="6"/>
  <c r="O11" i="6"/>
  <c r="O24" i="6" s="1"/>
  <c r="AF23" i="6"/>
  <c r="AF11" i="6"/>
  <c r="AF24" i="6" s="1"/>
  <c r="AL23" i="6"/>
  <c r="AL11" i="6"/>
  <c r="AL24" i="6" s="1"/>
  <c r="Z23" i="6"/>
  <c r="Z11" i="6"/>
  <c r="Z24" i="6" s="1"/>
  <c r="AK23" i="6"/>
  <c r="AK11" i="6"/>
  <c r="AK24" i="6" s="1"/>
  <c r="AH23" i="6"/>
  <c r="AH11" i="6"/>
  <c r="AH24" i="6" s="1"/>
  <c r="M23" i="6"/>
  <c r="M11" i="6"/>
  <c r="M24" i="6" s="1"/>
  <c r="C61" i="19"/>
  <c r="AG23" i="6"/>
  <c r="AG11" i="6"/>
  <c r="AG24" i="6" s="1"/>
  <c r="S23" i="6"/>
  <c r="S11" i="6"/>
  <c r="S24" i="6" s="1"/>
  <c r="G23" i="6"/>
  <c r="G11" i="6"/>
  <c r="G24" i="6" s="1"/>
  <c r="V62" i="13" l="1"/>
  <c r="E12" i="5"/>
  <c r="F12" i="5" s="1"/>
  <c r="C24" i="6"/>
  <c r="AP24" i="6" s="1"/>
  <c r="AP11" i="6"/>
  <c r="V108" i="13" s="1"/>
  <c r="C13" i="19"/>
  <c r="C14" i="19" s="1"/>
  <c r="V15" i="13"/>
  <c r="X14" i="13"/>
  <c r="AQ29" i="5"/>
  <c r="D6" i="7" s="1"/>
  <c r="D12" i="7" s="1"/>
  <c r="W14" i="13"/>
  <c r="AQ37" i="5"/>
  <c r="W62" i="13" s="1"/>
  <c r="AP23" i="6"/>
  <c r="V107" i="13" s="1"/>
  <c r="I13" i="19" s="1"/>
  <c r="I14" i="19" s="1"/>
  <c r="D13" i="7" l="1"/>
  <c r="V115" i="13" a="1"/>
  <c r="V128" i="13" s="1"/>
  <c r="I35" i="19" s="1"/>
  <c r="D13" i="19"/>
  <c r="D14" i="19" s="1"/>
  <c r="W15" i="13"/>
  <c r="E13" i="19"/>
  <c r="E14" i="19" s="1"/>
  <c r="X15" i="13"/>
  <c r="X62" i="13"/>
  <c r="V133" i="13" l="1"/>
  <c r="I40" i="19" s="1"/>
  <c r="V138" i="13"/>
  <c r="I45" i="19" s="1"/>
  <c r="V150" i="13"/>
  <c r="I57" i="19" s="1"/>
  <c r="V125" i="13"/>
  <c r="I32" i="19" s="1"/>
  <c r="V119" i="13"/>
  <c r="I26" i="19" s="1"/>
  <c r="V117" i="13"/>
  <c r="I24" i="19" s="1"/>
  <c r="V130" i="13"/>
  <c r="I37" i="19" s="1"/>
  <c r="V137" i="13"/>
  <c r="I44" i="19" s="1"/>
  <c r="V141" i="13"/>
  <c r="I48" i="19" s="1"/>
  <c r="V120" i="13"/>
  <c r="I27" i="19" s="1"/>
  <c r="V143" i="13"/>
  <c r="I50" i="19" s="1"/>
  <c r="V129" i="13"/>
  <c r="I36" i="19" s="1"/>
  <c r="V147" i="13"/>
  <c r="I54" i="19" s="1"/>
  <c r="V135" i="13"/>
  <c r="I42" i="19" s="1"/>
  <c r="V124" i="13"/>
  <c r="I31" i="19" s="1"/>
  <c r="V126" i="13"/>
  <c r="I33" i="19" s="1"/>
  <c r="V148" i="13"/>
  <c r="I55" i="19" s="1"/>
  <c r="V140" i="13"/>
  <c r="I47" i="19" s="1"/>
  <c r="V144" i="13"/>
  <c r="I51" i="19" s="1"/>
  <c r="V145" i="13"/>
  <c r="I52" i="19" s="1"/>
  <c r="V132" i="13"/>
  <c r="I39" i="19" s="1"/>
  <c r="V116" i="13"/>
  <c r="I23" i="19" s="1"/>
  <c r="V115" i="13"/>
  <c r="I22" i="19" s="1"/>
  <c r="V122" i="13"/>
  <c r="I29" i="19" s="1"/>
  <c r="V118" i="13"/>
  <c r="I25" i="19" s="1"/>
  <c r="V121" i="13"/>
  <c r="I28" i="19" s="1"/>
  <c r="V146" i="13"/>
  <c r="I53" i="19" s="1"/>
  <c r="V153" i="13"/>
  <c r="I60" i="19" s="1"/>
  <c r="V149" i="13"/>
  <c r="I56" i="19" s="1"/>
  <c r="V136" i="13"/>
  <c r="I43" i="19" s="1"/>
  <c r="V123" i="13"/>
  <c r="I30" i="19" s="1"/>
  <c r="V154" i="13"/>
  <c r="V134" i="13"/>
  <c r="I41" i="19" s="1"/>
  <c r="V131" i="13"/>
  <c r="I38" i="19" s="1"/>
  <c r="V142" i="13"/>
  <c r="I49" i="19" s="1"/>
  <c r="V127" i="13"/>
  <c r="I34" i="19" s="1"/>
  <c r="V152" i="13"/>
  <c r="I59" i="19" s="1"/>
  <c r="V151" i="13"/>
  <c r="I58" i="19" s="1"/>
  <c r="V139" i="13"/>
  <c r="I46" i="19" s="1"/>
  <c r="I61" i="19" l="1"/>
</calcChain>
</file>

<file path=xl/sharedStrings.xml><?xml version="1.0" encoding="utf-8"?>
<sst xmlns="http://schemas.openxmlformats.org/spreadsheetml/2006/main" count="779" uniqueCount="358">
  <si>
    <t>分析シートの使い方</t>
    <rPh sb="0" eb="2">
      <t>ブンセキ</t>
    </rPh>
    <rPh sb="6" eb="7">
      <t>ツカ</t>
    </rPh>
    <rPh sb="8" eb="9">
      <t>カタ</t>
    </rPh>
    <phoneticPr fontId="9"/>
  </si>
  <si>
    <t>ワークシート一覧</t>
    <rPh sb="6" eb="8">
      <t>イチラン</t>
    </rPh>
    <phoneticPr fontId="9"/>
  </si>
  <si>
    <t>番号</t>
    <rPh sb="0" eb="2">
      <t>バンゴウ</t>
    </rPh>
    <phoneticPr fontId="9"/>
  </si>
  <si>
    <t>ワークシート名</t>
    <rPh sb="6" eb="7">
      <t>メイ</t>
    </rPh>
    <phoneticPr fontId="9"/>
  </si>
  <si>
    <t>内容</t>
    <rPh sb="0" eb="2">
      <t>ナイヨウ</t>
    </rPh>
    <phoneticPr fontId="9"/>
  </si>
  <si>
    <t>説明</t>
    <rPh sb="0" eb="2">
      <t>セツメイ</t>
    </rPh>
    <phoneticPr fontId="9"/>
  </si>
  <si>
    <t>全体</t>
    <rPh sb="0" eb="2">
      <t>ゼンタイ</t>
    </rPh>
    <phoneticPr fontId="9"/>
  </si>
  <si>
    <t>雇用</t>
    <rPh sb="0" eb="2">
      <t>コヨウ</t>
    </rPh>
    <phoneticPr fontId="9"/>
  </si>
  <si>
    <t>推計結果
の詳細</t>
    <rPh sb="0" eb="2">
      <t>スイケイ</t>
    </rPh>
    <rPh sb="2" eb="4">
      <t>ケッカ</t>
    </rPh>
    <rPh sb="6" eb="8">
      <t>ショウサイ</t>
    </rPh>
    <phoneticPr fontId="9"/>
  </si>
  <si>
    <t>雇用創出効果</t>
    <rPh sb="0" eb="2">
      <t>コヨウ</t>
    </rPh>
    <rPh sb="2" eb="4">
      <t>ソウシュツ</t>
    </rPh>
    <rPh sb="4" eb="6">
      <t>コウカ</t>
    </rPh>
    <phoneticPr fontId="9"/>
  </si>
  <si>
    <t>税</t>
    <rPh sb="0" eb="1">
      <t>ゼイ</t>
    </rPh>
    <phoneticPr fontId="9"/>
  </si>
  <si>
    <t>県税・市町税</t>
    <rPh sb="0" eb="2">
      <t>ケンゼイ</t>
    </rPh>
    <rPh sb="3" eb="4">
      <t>シ</t>
    </rPh>
    <rPh sb="4" eb="5">
      <t>マチ</t>
    </rPh>
    <rPh sb="5" eb="6">
      <t>ゼイ</t>
    </rPh>
    <phoneticPr fontId="9"/>
  </si>
  <si>
    <t>県税・市町税収入推計</t>
    <rPh sb="0" eb="1">
      <t>ケン</t>
    </rPh>
    <rPh sb="1" eb="2">
      <t>ゼイ</t>
    </rPh>
    <rPh sb="3" eb="4">
      <t>シ</t>
    </rPh>
    <rPh sb="4" eb="5">
      <t>マチ</t>
    </rPh>
    <rPh sb="5" eb="6">
      <t>ゼイ</t>
    </rPh>
    <rPh sb="6" eb="8">
      <t>シュウニュウ</t>
    </rPh>
    <rPh sb="8" eb="10">
      <t>スイケイ</t>
    </rPh>
    <phoneticPr fontId="9"/>
  </si>
  <si>
    <t>G1</t>
  </si>
  <si>
    <t>グラフ</t>
    <phoneticPr fontId="9"/>
  </si>
  <si>
    <t>グラフ「部門別総合効果（直接＋1次＋2次）」</t>
    <rPh sb="4" eb="7">
      <t>ブモンベツ</t>
    </rPh>
    <rPh sb="7" eb="9">
      <t>ソウゴウ</t>
    </rPh>
    <rPh sb="9" eb="11">
      <t>コウカ</t>
    </rPh>
    <rPh sb="12" eb="14">
      <t>チョクセツ</t>
    </rPh>
    <rPh sb="16" eb="17">
      <t>ジ</t>
    </rPh>
    <rPh sb="19" eb="20">
      <t>ジ</t>
    </rPh>
    <phoneticPr fontId="9"/>
  </si>
  <si>
    <t>G2</t>
  </si>
  <si>
    <t>グラフ「部門別間接波及効果（1･2次）のグラフ」</t>
    <rPh sb="4" eb="7">
      <t>ブモンベツ</t>
    </rPh>
    <rPh sb="7" eb="9">
      <t>カンセツ</t>
    </rPh>
    <rPh sb="9" eb="11">
      <t>ハキュウ</t>
    </rPh>
    <rPh sb="11" eb="13">
      <t>コウカ</t>
    </rPh>
    <rPh sb="17" eb="18">
      <t>ジ</t>
    </rPh>
    <phoneticPr fontId="9"/>
  </si>
  <si>
    <t>G3</t>
  </si>
  <si>
    <t>グラフ「部門別雇用創出効果のグラフ」</t>
    <rPh sb="4" eb="7">
      <t>ブモンベツ</t>
    </rPh>
    <rPh sb="7" eb="9">
      <t>コヨウ</t>
    </rPh>
    <rPh sb="9" eb="11">
      <t>ソウシュツ</t>
    </rPh>
    <rPh sb="11" eb="13">
      <t>コウカ</t>
    </rPh>
    <phoneticPr fontId="9"/>
  </si>
  <si>
    <t>G4</t>
  </si>
  <si>
    <t>間接効果による部門別雇用創出効果のグラフ</t>
    <rPh sb="0" eb="2">
      <t>カンセツ</t>
    </rPh>
    <rPh sb="2" eb="4">
      <t>コウカ</t>
    </rPh>
    <rPh sb="7" eb="10">
      <t>ブモンベツ</t>
    </rPh>
    <rPh sb="10" eb="12">
      <t>コヨウ</t>
    </rPh>
    <rPh sb="12" eb="14">
      <t>ソウシュツ</t>
    </rPh>
    <rPh sb="14" eb="16">
      <t>コウカ</t>
    </rPh>
    <phoneticPr fontId="9"/>
  </si>
  <si>
    <t>G5</t>
    <phoneticPr fontId="9"/>
  </si>
  <si>
    <t>グラフ「県税収入、市町村税収入推計」</t>
    <rPh sb="4" eb="5">
      <t>ケン</t>
    </rPh>
    <rPh sb="5" eb="6">
      <t>ゼイ</t>
    </rPh>
    <rPh sb="6" eb="8">
      <t>シュウニュウ</t>
    </rPh>
    <rPh sb="9" eb="12">
      <t>シチョウソン</t>
    </rPh>
    <rPh sb="12" eb="13">
      <t>ゼイ</t>
    </rPh>
    <rPh sb="13" eb="15">
      <t>シュウニュウ</t>
    </rPh>
    <rPh sb="15" eb="17">
      <t>スイケイ</t>
    </rPh>
    <phoneticPr fontId="9"/>
  </si>
  <si>
    <t>体系図</t>
    <rPh sb="0" eb="3">
      <t>タイケイズ</t>
    </rPh>
    <phoneticPr fontId="9"/>
  </si>
  <si>
    <t>経済波及効果体系図</t>
    <rPh sb="0" eb="2">
      <t>ケイザイ</t>
    </rPh>
    <rPh sb="2" eb="4">
      <t>ハキュウ</t>
    </rPh>
    <rPh sb="4" eb="6">
      <t>コウカ</t>
    </rPh>
    <rPh sb="6" eb="7">
      <t>カラダ</t>
    </rPh>
    <rPh sb="7" eb="8">
      <t>ケイ</t>
    </rPh>
    <rPh sb="8" eb="9">
      <t>ズ</t>
    </rPh>
    <phoneticPr fontId="9"/>
  </si>
  <si>
    <t>１次効果</t>
    <rPh sb="1" eb="2">
      <t>ジ</t>
    </rPh>
    <rPh sb="2" eb="4">
      <t>コウカ</t>
    </rPh>
    <phoneticPr fontId="9"/>
  </si>
  <si>
    <t>計算
プロセス</t>
    <rPh sb="0" eb="2">
      <t>ケイサン</t>
    </rPh>
    <phoneticPr fontId="9"/>
  </si>
  <si>
    <t>１次間接波及効果の計算</t>
    <rPh sb="1" eb="2">
      <t>ジ</t>
    </rPh>
    <rPh sb="2" eb="4">
      <t>カンセツ</t>
    </rPh>
    <rPh sb="4" eb="8">
      <t>ハキュウコウカ</t>
    </rPh>
    <rPh sb="9" eb="11">
      <t>ケイサン</t>
    </rPh>
    <phoneticPr fontId="9"/>
  </si>
  <si>
    <t>２次効果</t>
    <rPh sb="1" eb="2">
      <t>ジ</t>
    </rPh>
    <rPh sb="2" eb="4">
      <t>コウカ</t>
    </rPh>
    <phoneticPr fontId="9"/>
  </si>
  <si>
    <t>２次間接波及効果の計算</t>
    <rPh sb="1" eb="2">
      <t>ジ</t>
    </rPh>
    <rPh sb="2" eb="4">
      <t>カンセツ</t>
    </rPh>
    <rPh sb="4" eb="8">
      <t>ハキュウコウカ</t>
    </rPh>
    <rPh sb="9" eb="11">
      <t>ケイサン</t>
    </rPh>
    <phoneticPr fontId="9"/>
  </si>
  <si>
    <t>係数</t>
    <rPh sb="0" eb="2">
      <t>ケイスウ</t>
    </rPh>
    <phoneticPr fontId="9"/>
  </si>
  <si>
    <t>係数データ</t>
    <rPh sb="0" eb="2">
      <t>ケイスウ</t>
    </rPh>
    <phoneticPr fontId="9"/>
  </si>
  <si>
    <t>○均衡産出高モデルを使用した産業連関分析</t>
    <rPh sb="10" eb="12">
      <t>シヨウ</t>
    </rPh>
    <rPh sb="14" eb="16">
      <t>サンギョウ</t>
    </rPh>
    <rPh sb="16" eb="18">
      <t>レンカン</t>
    </rPh>
    <rPh sb="18" eb="20">
      <t>ブンセキ</t>
    </rPh>
    <phoneticPr fontId="9"/>
  </si>
  <si>
    <t>（移輸入を考慮）</t>
    <rPh sb="1" eb="2">
      <t>ワタル</t>
    </rPh>
    <rPh sb="2" eb="4">
      <t>ユニュウ</t>
    </rPh>
    <rPh sb="5" eb="7">
      <t>コウリョ</t>
    </rPh>
    <phoneticPr fontId="9"/>
  </si>
  <si>
    <t>部門名</t>
    <rPh sb="0" eb="2">
      <t>ブモン</t>
    </rPh>
    <rPh sb="2" eb="3">
      <t>メイ</t>
    </rPh>
    <phoneticPr fontId="9"/>
  </si>
  <si>
    <t>農業　　　　　</t>
  </si>
  <si>
    <t>繊維製品　</t>
  </si>
  <si>
    <t>パルプ・紙・木製品</t>
  </si>
  <si>
    <t>化学製品  　　　  　</t>
  </si>
  <si>
    <t>石油・石炭製品　　　</t>
  </si>
  <si>
    <t>窯業・土石製品　　</t>
  </si>
  <si>
    <t>鉄鋼　　　　　　　　</t>
  </si>
  <si>
    <t>非鉄金属　　　　　　</t>
  </si>
  <si>
    <t>金属製品　　　　　　</t>
  </si>
  <si>
    <t>電気機械　　　　　　</t>
  </si>
  <si>
    <t>輸送機械  　　　　　</t>
  </si>
  <si>
    <t>その他の製造工業製品</t>
  </si>
  <si>
    <t>建設　　　　　　　　</t>
  </si>
  <si>
    <t>商業　　　　　　　　</t>
  </si>
  <si>
    <t>金融・保険　　　　　</t>
  </si>
  <si>
    <t>不動産　　　　　　　</t>
  </si>
  <si>
    <t>公務　　　　　　　　</t>
  </si>
  <si>
    <t>教育・研究　　　　　</t>
  </si>
  <si>
    <t>対事業所サービス</t>
  </si>
  <si>
    <t>対個人サービス</t>
  </si>
  <si>
    <t>合計</t>
    <rPh sb="0" eb="2">
      <t>ゴウケイ</t>
    </rPh>
    <phoneticPr fontId="9"/>
  </si>
  <si>
    <t>直接投資額</t>
  </si>
  <si>
    <t>波及倍率</t>
    <rPh sb="0" eb="2">
      <t>ハキュウ</t>
    </rPh>
    <rPh sb="2" eb="4">
      <t>バイリツ</t>
    </rPh>
    <phoneticPr fontId="9"/>
  </si>
  <si>
    <t>直接
投資額</t>
    <rPh sb="0" eb="2">
      <t>チョクセツ</t>
    </rPh>
    <rPh sb="3" eb="5">
      <t>トウシ</t>
    </rPh>
    <rPh sb="5" eb="6">
      <t>ガク</t>
    </rPh>
    <phoneticPr fontId="9"/>
  </si>
  <si>
    <t>波及効果</t>
    <rPh sb="0" eb="2">
      <t>ハキュウ</t>
    </rPh>
    <rPh sb="2" eb="4">
      <t>コウカ</t>
    </rPh>
    <phoneticPr fontId="9"/>
  </si>
  <si>
    <t>直接効果＋1次効果</t>
    <rPh sb="0" eb="2">
      <t>チョクセツ</t>
    </rPh>
    <rPh sb="2" eb="4">
      <t>コウカ</t>
    </rPh>
    <rPh sb="6" eb="7">
      <t>ジ</t>
    </rPh>
    <rPh sb="7" eb="9">
      <t>コウカ</t>
    </rPh>
    <phoneticPr fontId="9"/>
  </si>
  <si>
    <t>総合効果</t>
    <rPh sb="0" eb="2">
      <t>ソウゴウ</t>
    </rPh>
    <rPh sb="2" eb="4">
      <t>コウカ</t>
    </rPh>
    <phoneticPr fontId="9"/>
  </si>
  <si>
    <t>（単位）</t>
    <rPh sb="1" eb="3">
      <t>タンイ</t>
    </rPh>
    <phoneticPr fontId="9"/>
  </si>
  <si>
    <t>億円</t>
    <rPh sb="0" eb="2">
      <t>オクエン</t>
    </rPh>
    <phoneticPr fontId="9"/>
  </si>
  <si>
    <t>倍</t>
    <rPh sb="0" eb="1">
      <t>バイ</t>
    </rPh>
    <phoneticPr fontId="9"/>
  </si>
  <si>
    <t>直接効果</t>
    <rPh sb="0" eb="2">
      <t>チョクセツ</t>
    </rPh>
    <rPh sb="2" eb="4">
      <t>コウカ</t>
    </rPh>
    <phoneticPr fontId="9"/>
  </si>
  <si>
    <t>1次間接波及効果</t>
    <rPh sb="1" eb="2">
      <t>ジ</t>
    </rPh>
    <rPh sb="2" eb="4">
      <t>カンセツ</t>
    </rPh>
    <rPh sb="4" eb="6">
      <t>ハキュウ</t>
    </rPh>
    <rPh sb="6" eb="8">
      <t>コウカ</t>
    </rPh>
    <phoneticPr fontId="9"/>
  </si>
  <si>
    <t>2次間接波及効果</t>
    <rPh sb="2" eb="4">
      <t>カンセツ</t>
    </rPh>
    <phoneticPr fontId="9"/>
  </si>
  <si>
    <t>雇用者所得（賃金・俸給）誘発額</t>
    <rPh sb="0" eb="3">
      <t>コヨウシャ</t>
    </rPh>
    <rPh sb="3" eb="5">
      <t>ショトク</t>
    </rPh>
    <rPh sb="6" eb="8">
      <t>チンギン</t>
    </rPh>
    <rPh sb="9" eb="11">
      <t>ホウキュウ</t>
    </rPh>
    <rPh sb="12" eb="14">
      <t>ユウハツ</t>
    </rPh>
    <rPh sb="14" eb="15">
      <t>ガク</t>
    </rPh>
    <phoneticPr fontId="9"/>
  </si>
  <si>
    <t>粗付加価値誘発額</t>
    <rPh sb="0" eb="1">
      <t>ソ</t>
    </rPh>
    <rPh sb="1" eb="3">
      <t>フカ</t>
    </rPh>
    <rPh sb="3" eb="5">
      <t>カチ</t>
    </rPh>
    <rPh sb="5" eb="7">
      <t>ユウハツ</t>
    </rPh>
    <rPh sb="7" eb="8">
      <t>ガク</t>
    </rPh>
    <phoneticPr fontId="9"/>
  </si>
  <si>
    <t>※数値は、単位未満を四捨五入しているため総数と内訳が一致しない場合があります。</t>
  </si>
  <si>
    <t>○雇用創出効果分析</t>
    <rPh sb="1" eb="3">
      <t>コヨウ</t>
    </rPh>
    <rPh sb="3" eb="5">
      <t>ソウシュツ</t>
    </rPh>
    <rPh sb="5" eb="7">
      <t>コウカ</t>
    </rPh>
    <rPh sb="7" eb="9">
      <t>ブンセキ</t>
    </rPh>
    <phoneticPr fontId="9"/>
  </si>
  <si>
    <t>（単位：億円）</t>
    <phoneticPr fontId="9"/>
  </si>
  <si>
    <t>雇用係数</t>
    <rPh sb="0" eb="2">
      <t>コヨウ</t>
    </rPh>
    <rPh sb="2" eb="4">
      <t>ケイスウ</t>
    </rPh>
    <phoneticPr fontId="9"/>
  </si>
  <si>
    <t>県税・市町税　推計</t>
    <rPh sb="0" eb="2">
      <t>ケンゼイ</t>
    </rPh>
    <rPh sb="3" eb="4">
      <t>シ</t>
    </rPh>
    <rPh sb="4" eb="5">
      <t>マチ</t>
    </rPh>
    <rPh sb="5" eb="6">
      <t>ゼイ</t>
    </rPh>
    <rPh sb="7" eb="9">
      <t>スイケイ</t>
    </rPh>
    <phoneticPr fontId="9"/>
  </si>
  <si>
    <t>項目</t>
    <rPh sb="0" eb="2">
      <t>コウモク</t>
    </rPh>
    <phoneticPr fontId="9"/>
  </si>
  <si>
    <t>数値</t>
    <rPh sb="0" eb="2">
      <t>スウチ</t>
    </rPh>
    <phoneticPr fontId="9"/>
  </si>
  <si>
    <t>単位</t>
    <rPh sb="0" eb="2">
      <t>タンイ</t>
    </rPh>
    <phoneticPr fontId="9"/>
  </si>
  <si>
    <t>①</t>
    <phoneticPr fontId="9"/>
  </si>
  <si>
    <t>生産誘発額合計</t>
    <rPh sb="0" eb="2">
      <t>セイサン</t>
    </rPh>
    <rPh sb="2" eb="5">
      <t>ユウハツガク</t>
    </rPh>
    <rPh sb="5" eb="7">
      <t>ゴウケイ</t>
    </rPh>
    <phoneticPr fontId="9"/>
  </si>
  <si>
    <t>②</t>
    <phoneticPr fontId="9"/>
  </si>
  <si>
    <t>営業余剰比率</t>
    <rPh sb="0" eb="2">
      <t>エイギョウ</t>
    </rPh>
    <rPh sb="2" eb="4">
      <t>ヨジョウ</t>
    </rPh>
    <rPh sb="4" eb="6">
      <t>ヒリツ</t>
    </rPh>
    <phoneticPr fontId="9"/>
  </si>
  <si>
    <t>③</t>
    <phoneticPr fontId="9"/>
  </si>
  <si>
    <t>営業余剰誘発額</t>
    <rPh sb="0" eb="2">
      <t>エイギョウ</t>
    </rPh>
    <rPh sb="2" eb="4">
      <t>ヨジョウ</t>
    </rPh>
    <rPh sb="4" eb="7">
      <t>ユウハツガク</t>
    </rPh>
    <phoneticPr fontId="9"/>
  </si>
  <si>
    <t>④</t>
    <phoneticPr fontId="9"/>
  </si>
  <si>
    <t>雇用者所得（賃金･俸給）誘発額</t>
    <rPh sb="0" eb="3">
      <t>コヨウシャ</t>
    </rPh>
    <rPh sb="3" eb="5">
      <t>ショトク</t>
    </rPh>
    <rPh sb="6" eb="8">
      <t>チンギン</t>
    </rPh>
    <rPh sb="9" eb="11">
      <t>ホウキュウ</t>
    </rPh>
    <rPh sb="12" eb="14">
      <t>ユウハツ</t>
    </rPh>
    <rPh sb="14" eb="15">
      <t>ガク</t>
    </rPh>
    <phoneticPr fontId="9"/>
  </si>
  <si>
    <t>⑤</t>
    <phoneticPr fontId="9"/>
  </si>
  <si>
    <t>税収係数(県税）</t>
    <rPh sb="0" eb="2">
      <t>ゼイシュウ</t>
    </rPh>
    <rPh sb="2" eb="4">
      <t>ケイスウ</t>
    </rPh>
    <rPh sb="5" eb="7">
      <t>ケンゼイ</t>
    </rPh>
    <phoneticPr fontId="9"/>
  </si>
  <si>
    <t>⑥</t>
    <phoneticPr fontId="9"/>
  </si>
  <si>
    <t>税収係数(市町税）</t>
    <rPh sb="0" eb="2">
      <t>ゼイシュウ</t>
    </rPh>
    <rPh sb="2" eb="4">
      <t>ケイスウ</t>
    </rPh>
    <rPh sb="5" eb="6">
      <t>シ</t>
    </rPh>
    <rPh sb="6" eb="7">
      <t>マチ</t>
    </rPh>
    <rPh sb="7" eb="8">
      <t>ゼイ</t>
    </rPh>
    <phoneticPr fontId="9"/>
  </si>
  <si>
    <t>推計結果</t>
    <rPh sb="0" eb="2">
      <t>スイケイ</t>
    </rPh>
    <rPh sb="2" eb="4">
      <t>ケッカ</t>
    </rPh>
    <phoneticPr fontId="9"/>
  </si>
  <si>
    <t>⑦</t>
    <phoneticPr fontId="9"/>
  </si>
  <si>
    <t>県税収入</t>
    <rPh sb="0" eb="2">
      <t>ケンゼイ</t>
    </rPh>
    <rPh sb="2" eb="4">
      <t>シュウニュウ</t>
    </rPh>
    <phoneticPr fontId="9"/>
  </si>
  <si>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9"/>
  </si>
  <si>
    <t>⑧</t>
    <phoneticPr fontId="9"/>
  </si>
  <si>
    <t>市町税収入</t>
    <rPh sb="0" eb="2">
      <t>シチョウ</t>
    </rPh>
    <rPh sb="2" eb="3">
      <t>ゼイ</t>
    </rPh>
    <rPh sb="3" eb="5">
      <t>シュウニュウ</t>
    </rPh>
    <phoneticPr fontId="9"/>
  </si>
  <si>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9"/>
  </si>
  <si>
    <t>（移輸入を考慮）</t>
    <rPh sb="1" eb="2">
      <t>イ</t>
    </rPh>
    <rPh sb="2" eb="4">
      <t>ユニュウ</t>
    </rPh>
    <rPh sb="5" eb="7">
      <t>コウリョ</t>
    </rPh>
    <phoneticPr fontId="9"/>
  </si>
  <si>
    <t>(単位：億円)</t>
    <rPh sb="1" eb="3">
      <t>タンイ</t>
    </rPh>
    <rPh sb="4" eb="6">
      <t>オクエン</t>
    </rPh>
    <phoneticPr fontId="9"/>
  </si>
  <si>
    <t>経済波及効果(総合効果)</t>
    <rPh sb="0" eb="2">
      <t>ケイザイ</t>
    </rPh>
    <rPh sb="2" eb="4">
      <t>ハキュウ</t>
    </rPh>
    <rPh sb="4" eb="6">
      <t>コウカ</t>
    </rPh>
    <rPh sb="7" eb="9">
      <t>ソウゴウ</t>
    </rPh>
    <rPh sb="9" eb="11">
      <t>コウカ</t>
    </rPh>
    <phoneticPr fontId="9"/>
  </si>
  <si>
    <t>★県外流出額</t>
    <rPh sb="1" eb="3">
      <t>ケンガイ</t>
    </rPh>
    <rPh sb="3" eb="5">
      <t>リュウシュツ</t>
    </rPh>
    <rPh sb="5" eb="6">
      <t>ガク</t>
    </rPh>
    <phoneticPr fontId="9"/>
  </si>
  <si>
    <t>粗付加価値誘発額</t>
    <rPh sb="0" eb="3">
      <t>ソフカ</t>
    </rPh>
    <rPh sb="3" eb="5">
      <t>カチ</t>
    </rPh>
    <rPh sb="5" eb="7">
      <t>ユウハツ</t>
    </rPh>
    <rPh sb="7" eb="8">
      <t>ガク</t>
    </rPh>
    <phoneticPr fontId="9"/>
  </si>
  <si>
    <t>生産誘発額</t>
  </si>
  <si>
    <t>雇用者所得</t>
    <rPh sb="0" eb="3">
      <t>コヨウシャ</t>
    </rPh>
    <rPh sb="3" eb="5">
      <t>ショトク</t>
    </rPh>
    <phoneticPr fontId="9"/>
  </si>
  <si>
    <t>(賃金･俸給)</t>
    <rPh sb="1" eb="3">
      <t>チンギン</t>
    </rPh>
    <rPh sb="4" eb="6">
      <t>ホウキュウ</t>
    </rPh>
    <phoneticPr fontId="9"/>
  </si>
  <si>
    <t>誘発額</t>
    <rPh sb="0" eb="3">
      <t>ユウハツガク</t>
    </rPh>
    <phoneticPr fontId="9"/>
  </si>
  <si>
    <t>直接効果</t>
  </si>
  <si>
    <t>1次間接波及効果</t>
    <rPh sb="2" eb="4">
      <t>カンセツ</t>
    </rPh>
    <phoneticPr fontId="9"/>
  </si>
  <si>
    <t>※数値は、単位未満を四捨五入しているため</t>
    <rPh sb="1" eb="3">
      <t>スウチ</t>
    </rPh>
    <rPh sb="5" eb="7">
      <t>タンイ</t>
    </rPh>
    <rPh sb="7" eb="9">
      <t>ミマン</t>
    </rPh>
    <rPh sb="10" eb="14">
      <t>シシャゴニュウ</t>
    </rPh>
    <phoneticPr fontId="9"/>
  </si>
  <si>
    <t>　合計と一致しない場合があります。</t>
    <rPh sb="1" eb="3">
      <t>ゴウケイ</t>
    </rPh>
    <rPh sb="4" eb="6">
      <t>イッチ</t>
    </rPh>
    <rPh sb="9" eb="11">
      <t>バアイ</t>
    </rPh>
    <phoneticPr fontId="9"/>
  </si>
  <si>
    <t>生産誘発額</t>
    <rPh sb="2" eb="5">
      <t>ユウハツガク</t>
    </rPh>
    <phoneticPr fontId="9"/>
  </si>
  <si>
    <t>粗付加価値
誘発額</t>
    <rPh sb="6" eb="9">
      <t>ユウハツガク</t>
    </rPh>
    <phoneticPr fontId="31"/>
  </si>
  <si>
    <t>★需要増加額</t>
    <phoneticPr fontId="9"/>
  </si>
  <si>
    <t>★投資額</t>
    <rPh sb="1" eb="4">
      <t>トウシガク</t>
    </rPh>
    <phoneticPr fontId="9"/>
  </si>
  <si>
    <t>　</t>
    <phoneticPr fontId="9"/>
  </si>
  <si>
    <t>★雇用者所得(賃金･俸給)誘発額</t>
    <rPh sb="1" eb="4">
      <t>コヨウシャ</t>
    </rPh>
    <rPh sb="4" eb="6">
      <t>ショトク</t>
    </rPh>
    <rPh sb="7" eb="9">
      <t>チンギン</t>
    </rPh>
    <rPh sb="10" eb="12">
      <t>ホウキュウ</t>
    </rPh>
    <rPh sb="13" eb="15">
      <t>ユウハツ</t>
    </rPh>
    <rPh sb="15" eb="16">
      <t>ガク</t>
    </rPh>
    <phoneticPr fontId="9"/>
  </si>
  <si>
    <t>★県内需用増加額</t>
    <rPh sb="1" eb="3">
      <t>ケンナイ</t>
    </rPh>
    <rPh sb="3" eb="5">
      <t>ジュヨウ</t>
    </rPh>
    <rPh sb="5" eb="7">
      <t>ゾウカ</t>
    </rPh>
    <rPh sb="7" eb="8">
      <t>ガク</t>
    </rPh>
    <phoneticPr fontId="9"/>
  </si>
  <si>
    <t>★生産誘発額</t>
    <rPh sb="1" eb="3">
      <t>セイサン</t>
    </rPh>
    <rPh sb="3" eb="5">
      <t>ユウハツ</t>
    </rPh>
    <rPh sb="5" eb="6">
      <t>ガク</t>
    </rPh>
    <phoneticPr fontId="9"/>
  </si>
  <si>
    <t>★雇用者所得(賃金･俸給)率</t>
    <rPh sb="1" eb="4">
      <t>コヨウシャ</t>
    </rPh>
    <rPh sb="4" eb="6">
      <t>ショトク</t>
    </rPh>
    <rPh sb="7" eb="9">
      <t>チンギン</t>
    </rPh>
    <rPh sb="10" eb="12">
      <t>ホウキュウ</t>
    </rPh>
    <rPh sb="13" eb="14">
      <t>リツ</t>
    </rPh>
    <phoneticPr fontId="9"/>
  </si>
  <si>
    <t>農林水産業</t>
  </si>
  <si>
    <t>×</t>
    <phoneticPr fontId="9"/>
  </si>
  <si>
    <t>＝</t>
    <phoneticPr fontId="9"/>
  </si>
  <si>
    <t>鉱  業</t>
  </si>
  <si>
    <t>製造業</t>
  </si>
  <si>
    <t>建  設</t>
  </si>
  <si>
    <t>電力・ガス・水道</t>
  </si>
  <si>
    <t>商業</t>
  </si>
  <si>
    <t>金融・保険</t>
  </si>
  <si>
    <t>＝</t>
    <phoneticPr fontId="9"/>
  </si>
  <si>
    <t>★雇用者所得誘発額</t>
    <rPh sb="1" eb="4">
      <t>コヨウシャ</t>
    </rPh>
    <rPh sb="4" eb="6">
      <t>ショトク</t>
    </rPh>
    <rPh sb="6" eb="8">
      <t>ユウハツ</t>
    </rPh>
    <rPh sb="8" eb="9">
      <t>ガク</t>
    </rPh>
    <phoneticPr fontId="9"/>
  </si>
  <si>
    <t>不動産</t>
  </si>
  <si>
    <t>運  輸</t>
  </si>
  <si>
    <t>通信・放送</t>
  </si>
  <si>
    <t>公　務</t>
  </si>
  <si>
    <t>サービス</t>
  </si>
  <si>
    <t>分類不明</t>
  </si>
  <si>
    <t>＝</t>
    <phoneticPr fontId="9"/>
  </si>
  <si>
    <t>＝</t>
    <phoneticPr fontId="9"/>
  </si>
  <si>
    <t>＝</t>
    <phoneticPr fontId="9"/>
  </si>
  <si>
    <t>＝</t>
    <phoneticPr fontId="9"/>
  </si>
  <si>
    <t>＝</t>
    <phoneticPr fontId="9"/>
  </si>
  <si>
    <t>×</t>
    <phoneticPr fontId="9"/>
  </si>
  <si>
    <t>＝</t>
    <phoneticPr fontId="9"/>
  </si>
  <si>
    <t>雇用創出効果(総合効果)</t>
    <rPh sb="0" eb="2">
      <t>コヨウ</t>
    </rPh>
    <rPh sb="2" eb="4">
      <t>ソウシュツ</t>
    </rPh>
    <rPh sb="4" eb="6">
      <t>コウカ</t>
    </rPh>
    <rPh sb="7" eb="9">
      <t>ソウゴウ</t>
    </rPh>
    <rPh sb="9" eb="11">
      <t>コウカ</t>
    </rPh>
    <phoneticPr fontId="9"/>
  </si>
  <si>
    <t>(単位：人）</t>
    <rPh sb="1" eb="3">
      <t>タンイ</t>
    </rPh>
    <rPh sb="4" eb="5">
      <t>ニン</t>
    </rPh>
    <phoneticPr fontId="9"/>
  </si>
  <si>
    <t>★雇用者所得</t>
    <phoneticPr fontId="9"/>
  </si>
  <si>
    <t>(賃金･俸給)誘発額</t>
    <rPh sb="7" eb="9">
      <t>ユウハツ</t>
    </rPh>
    <phoneticPr fontId="9"/>
  </si>
  <si>
    <t>★消費転換係数</t>
    <rPh sb="1" eb="3">
      <t>ショウヒ</t>
    </rPh>
    <rPh sb="3" eb="5">
      <t>テンカン</t>
    </rPh>
    <rPh sb="5" eb="7">
      <t>ケイスウ</t>
    </rPh>
    <phoneticPr fontId="9"/>
  </si>
  <si>
    <t>★消費額</t>
    <rPh sb="1" eb="4">
      <t>ショウヒガク</t>
    </rPh>
    <phoneticPr fontId="9"/>
  </si>
  <si>
    <t>★雇用者所得による</t>
    <rPh sb="1" eb="4">
      <t>コヨウシャ</t>
    </rPh>
    <rPh sb="4" eb="6">
      <t>ショトク</t>
    </rPh>
    <phoneticPr fontId="9"/>
  </si>
  <si>
    <t>需要増加額</t>
    <rPh sb="0" eb="2">
      <t>ジュヨウ</t>
    </rPh>
    <rPh sb="2" eb="5">
      <t>ゾウカガク</t>
    </rPh>
    <phoneticPr fontId="9"/>
  </si>
  <si>
    <t>★県内需要増加額</t>
    <rPh sb="1" eb="3">
      <t>ケンナイ</t>
    </rPh>
    <rPh sb="3" eb="5">
      <t>ジュヨウ</t>
    </rPh>
    <rPh sb="5" eb="8">
      <t>ゾウカガク</t>
    </rPh>
    <phoneticPr fontId="9"/>
  </si>
  <si>
    <t>直接投資による県内需要増加額</t>
    <rPh sb="0" eb="2">
      <t>チョクセツ</t>
    </rPh>
    <rPh sb="2" eb="4">
      <t>トウシ</t>
    </rPh>
    <rPh sb="7" eb="9">
      <t>ケンナイ</t>
    </rPh>
    <rPh sb="9" eb="11">
      <t>ジュヨウ</t>
    </rPh>
    <rPh sb="11" eb="13">
      <t>ゾウカ</t>
    </rPh>
    <rPh sb="13" eb="14">
      <t>ガク</t>
    </rPh>
    <phoneticPr fontId="9"/>
  </si>
  <si>
    <t>直接投資額</t>
    <rPh sb="0" eb="2">
      <t>チョクセツ</t>
    </rPh>
    <rPh sb="2" eb="5">
      <t>トウシガク</t>
    </rPh>
    <phoneticPr fontId="9"/>
  </si>
  <si>
    <t>コード</t>
    <phoneticPr fontId="9"/>
  </si>
  <si>
    <t>需要増加額</t>
    <rPh sb="0" eb="2">
      <t>ジュヨウゾウ</t>
    </rPh>
    <rPh sb="2" eb="5">
      <t>ゾウカガク</t>
    </rPh>
    <phoneticPr fontId="9"/>
  </si>
  <si>
    <t>需要増加額</t>
    <rPh sb="0" eb="2">
      <t>ジュヨウ</t>
    </rPh>
    <rPh sb="2" eb="4">
      <t>ゾウカ</t>
    </rPh>
    <rPh sb="4" eb="5">
      <t>ガク</t>
    </rPh>
    <phoneticPr fontId="9"/>
  </si>
  <si>
    <t>自給率</t>
    <rPh sb="0" eb="3">
      <t>ジキュウリツ</t>
    </rPh>
    <phoneticPr fontId="9"/>
  </si>
  <si>
    <t>県内需要増加額</t>
    <rPh sb="0" eb="2">
      <t>ケンナイ</t>
    </rPh>
    <phoneticPr fontId="9"/>
  </si>
  <si>
    <t>直接投資による粗付加価値誘発額</t>
    <rPh sb="0" eb="2">
      <t>チョクセツ</t>
    </rPh>
    <rPh sb="2" eb="4">
      <t>トウシ</t>
    </rPh>
    <rPh sb="7" eb="8">
      <t>ソ</t>
    </rPh>
    <rPh sb="8" eb="10">
      <t>フカ</t>
    </rPh>
    <rPh sb="10" eb="12">
      <t>カチ</t>
    </rPh>
    <rPh sb="12" eb="14">
      <t>ユウハツ</t>
    </rPh>
    <rPh sb="14" eb="15">
      <t>ガク</t>
    </rPh>
    <phoneticPr fontId="9"/>
  </si>
  <si>
    <t>逆行列係数表</t>
    <rPh sb="0" eb="3">
      <t>ギャクギョウレツ</t>
    </rPh>
    <rPh sb="3" eb="5">
      <t>ケイスウ</t>
    </rPh>
    <rPh sb="5" eb="6">
      <t>ヒョウ</t>
    </rPh>
    <phoneticPr fontId="9"/>
  </si>
  <si>
    <t>コード</t>
    <phoneticPr fontId="9"/>
  </si>
  <si>
    <t>生産誘発額
(1次効果）</t>
    <rPh sb="0" eb="2">
      <t>セイサン</t>
    </rPh>
    <rPh sb="2" eb="5">
      <t>ユウハツガク</t>
    </rPh>
    <rPh sb="8" eb="9">
      <t>ジ</t>
    </rPh>
    <rPh sb="9" eb="11">
      <t>コウカ</t>
    </rPh>
    <phoneticPr fontId="9"/>
  </si>
  <si>
    <t>雇用者所得
(賃金･俸給)
率</t>
    <rPh sb="0" eb="3">
      <t>コヨウシャ</t>
    </rPh>
    <rPh sb="3" eb="5">
      <t>ショトク</t>
    </rPh>
    <rPh sb="7" eb="9">
      <t>チンギン</t>
    </rPh>
    <rPh sb="10" eb="12">
      <t>ホウキュウ</t>
    </rPh>
    <rPh sb="14" eb="15">
      <t>リツ</t>
    </rPh>
    <phoneticPr fontId="9"/>
  </si>
  <si>
    <t>雇用者所得(賃金･俸給)誘発額</t>
    <rPh sb="6" eb="8">
      <t>チンギン</t>
    </rPh>
    <rPh sb="9" eb="11">
      <t>ホウキュウ</t>
    </rPh>
    <rPh sb="12" eb="15">
      <t>ユウハツガク</t>
    </rPh>
    <phoneticPr fontId="9"/>
  </si>
  <si>
    <t>粗付加価値率</t>
    <rPh sb="0" eb="3">
      <t>ソフカ</t>
    </rPh>
    <rPh sb="3" eb="5">
      <t>カチ</t>
    </rPh>
    <rPh sb="5" eb="6">
      <t>リツ</t>
    </rPh>
    <phoneticPr fontId="9"/>
  </si>
  <si>
    <t>粗付加価値誘発額</t>
    <rPh sb="7" eb="8">
      <t>ガク</t>
    </rPh>
    <phoneticPr fontId="9"/>
  </si>
  <si>
    <t>雇用者所得（賃金・俸給）による県内需要増加額</t>
    <rPh sb="0" eb="3">
      <t>コヨウシャ</t>
    </rPh>
    <rPh sb="3" eb="5">
      <t>ショトク</t>
    </rPh>
    <rPh sb="6" eb="8">
      <t>チンギン</t>
    </rPh>
    <rPh sb="9" eb="11">
      <t>ホウキュウ</t>
    </rPh>
    <rPh sb="15" eb="17">
      <t>ケンナイ</t>
    </rPh>
    <rPh sb="17" eb="19">
      <t>ジュヨウ</t>
    </rPh>
    <rPh sb="19" eb="22">
      <t>ゾウカガク</t>
    </rPh>
    <phoneticPr fontId="9"/>
  </si>
  <si>
    <t>雇用者所得（賃金・俸給）</t>
    <rPh sb="0" eb="3">
      <t>コヨウシャ</t>
    </rPh>
    <rPh sb="3" eb="5">
      <t>ショトク</t>
    </rPh>
    <rPh sb="6" eb="8">
      <t>チンギン</t>
    </rPh>
    <rPh sb="9" eb="11">
      <t>ホウキュウ</t>
    </rPh>
    <phoneticPr fontId="9"/>
  </si>
  <si>
    <t>コード</t>
    <phoneticPr fontId="9"/>
  </si>
  <si>
    <t>1次効果</t>
    <rPh sb="1" eb="2">
      <t>ジ</t>
    </rPh>
    <rPh sb="2" eb="4">
      <t>コウカ</t>
    </rPh>
    <phoneticPr fontId="9"/>
  </si>
  <si>
    <t>雇用者所得（賃金･俸給）合計額</t>
    <phoneticPr fontId="9"/>
  </si>
  <si>
    <t>消費転換
係数</t>
    <rPh sb="0" eb="2">
      <t>ショウヒ</t>
    </rPh>
    <rPh sb="2" eb="4">
      <t>テンカン</t>
    </rPh>
    <rPh sb="5" eb="7">
      <t>ケイスウ</t>
    </rPh>
    <phoneticPr fontId="9"/>
  </si>
  <si>
    <t>雇用者所得による
需要増加額</t>
    <phoneticPr fontId="9"/>
  </si>
  <si>
    <t>平均
消費性向</t>
    <phoneticPr fontId="9"/>
  </si>
  <si>
    <t>雇用者所得による
需要増加額</t>
    <phoneticPr fontId="9"/>
  </si>
  <si>
    <t>民間消費支出構成比</t>
    <rPh sb="0" eb="2">
      <t>ミンカン</t>
    </rPh>
    <rPh sb="2" eb="4">
      <t>ショウヒ</t>
    </rPh>
    <rPh sb="4" eb="6">
      <t>シシュツ</t>
    </rPh>
    <rPh sb="6" eb="9">
      <t>コウセイヒ</t>
    </rPh>
    <phoneticPr fontId="9"/>
  </si>
  <si>
    <t>雇用者所得による
需要増加額</t>
    <rPh sb="0" eb="3">
      <t>コヨウシャ</t>
    </rPh>
    <rPh sb="3" eb="5">
      <t>ショトク</t>
    </rPh>
    <rPh sb="9" eb="11">
      <t>ジュヨウ</t>
    </rPh>
    <rPh sb="11" eb="13">
      <t>ゾウカ</t>
    </rPh>
    <rPh sb="13" eb="14">
      <t>ガク</t>
    </rPh>
    <phoneticPr fontId="9"/>
  </si>
  <si>
    <t>県内需要増加額</t>
    <rPh sb="0" eb="2">
      <t>ケンナイ</t>
    </rPh>
    <rPh sb="2" eb="4">
      <t>ジュヨウ</t>
    </rPh>
    <rPh sb="4" eb="6">
      <t>ゾウカ</t>
    </rPh>
    <rPh sb="6" eb="7">
      <t>ガク</t>
    </rPh>
    <phoneticPr fontId="9"/>
  </si>
  <si>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9"/>
  </si>
  <si>
    <t>生産誘発額
（２次効果）</t>
    <rPh sb="0" eb="2">
      <t>セイサン</t>
    </rPh>
    <rPh sb="2" eb="5">
      <t>ユウハツガク</t>
    </rPh>
    <rPh sb="8" eb="9">
      <t>ジ</t>
    </rPh>
    <rPh sb="9" eb="11">
      <t>コウカ</t>
    </rPh>
    <phoneticPr fontId="9"/>
  </si>
  <si>
    <t>雇用者所得
(賃金･俸給)率</t>
  </si>
  <si>
    <t>自給率（１－移輸入係数）</t>
    <rPh sb="6" eb="7">
      <t>イ</t>
    </rPh>
    <rPh sb="7" eb="9">
      <t>ユニュウ</t>
    </rPh>
    <rPh sb="9" eb="11">
      <t>ケイスウ</t>
    </rPh>
    <phoneticPr fontId="9"/>
  </si>
  <si>
    <t>雇用者所得（賃金･俸給)率</t>
    <rPh sb="0" eb="3">
      <t>コヨウシャ</t>
    </rPh>
    <rPh sb="3" eb="5">
      <t>ショトク</t>
    </rPh>
    <rPh sb="6" eb="8">
      <t>チンギン</t>
    </rPh>
    <rPh sb="9" eb="11">
      <t>ホウキュウ</t>
    </rPh>
    <rPh sb="12" eb="13">
      <t>リツ</t>
    </rPh>
    <phoneticPr fontId="9"/>
  </si>
  <si>
    <t>粗付加価値率</t>
  </si>
  <si>
    <t>税収係数（県税）</t>
    <rPh sb="0" eb="2">
      <t>ゼイシュウ</t>
    </rPh>
    <rPh sb="2" eb="4">
      <t>ケイスウ</t>
    </rPh>
    <rPh sb="5" eb="6">
      <t>ケン</t>
    </rPh>
    <rPh sb="6" eb="7">
      <t>ゼイ</t>
    </rPh>
    <phoneticPr fontId="9"/>
  </si>
  <si>
    <t>税収係数（市町税）</t>
    <rPh sb="0" eb="2">
      <t>ゼイシュウ</t>
    </rPh>
    <rPh sb="2" eb="4">
      <t>ケイスウ</t>
    </rPh>
    <rPh sb="5" eb="6">
      <t>シ</t>
    </rPh>
    <rPh sb="6" eb="7">
      <t>マチ</t>
    </rPh>
    <rPh sb="7" eb="8">
      <t>ゼイ</t>
    </rPh>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</si>
  <si>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</si>
  <si>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</si>
  <si>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</si>
  <si>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</si>
  <si>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</si>
  <si>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</si>
  <si>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</si>
  <si>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</si>
  <si>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</si>
  <si>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</si>
  <si>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</si>
  <si>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</si>
  <si>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</si>
  <si>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</si>
  <si>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</si>
  <si>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</si>
  <si>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</si>
  <si>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</si>
  <si>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</si>
  <si>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</si>
  <si>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</si>
  <si>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</si>
  <si>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</si>
  <si>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</si>
  <si>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</si>
  <si>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</si>
  <si>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</si>
  <si>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</si>
  <si>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</si>
  <si>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</si>
  <si>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</si>
  <si>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</si>
  <si>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</si>
  <si>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</si>
  <si>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</si>
  <si>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</si>
  <si>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</si>
  <si>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</si>
  <si>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</si>
  <si>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林業　　　　　</t>
  </si>
  <si>
    <t>プラスチック・ゴム</t>
  </si>
  <si>
    <t>電力・ガス・熱供給</t>
  </si>
  <si>
    <t>水道</t>
  </si>
  <si>
    <t>廃棄物処理</t>
  </si>
  <si>
    <t>鉱業</t>
  </si>
  <si>
    <t>はん用機械</t>
  </si>
  <si>
    <t>生産用機械</t>
  </si>
  <si>
    <t>業務用機械</t>
  </si>
  <si>
    <t>電子部品</t>
  </si>
  <si>
    <t>情報通信</t>
  </si>
  <si>
    <t>医療・福祉</t>
  </si>
  <si>
    <t>事務用品</t>
  </si>
  <si>
    <t>39部門表</t>
    <rPh sb="2" eb="4">
      <t>ブモン</t>
    </rPh>
    <rPh sb="4" eb="5">
      <t>ヒョウ</t>
    </rPh>
    <phoneticPr fontId="9"/>
  </si>
  <si>
    <t>39部門 係数</t>
    <rPh sb="5" eb="7">
      <t>ケイスウ</t>
    </rPh>
    <phoneticPr fontId="9"/>
  </si>
  <si>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</si>
  <si>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</si>
  <si>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</si>
  <si>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</si>
  <si>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</si>
  <si>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</si>
  <si>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</si>
  <si>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</si>
  <si>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</si>
  <si>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</si>
  <si>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</si>
  <si>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</si>
  <si>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</si>
  <si>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</si>
  <si>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</si>
  <si>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</si>
  <si>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</si>
  <si>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</si>
  <si>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</si>
  <si>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</si>
  <si>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</si>
  <si>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</si>
  <si>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</si>
  <si>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</si>
  <si>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</si>
  <si>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</si>
  <si>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全産業</t>
    <rPh sb="0" eb="3">
      <t>ゼンサンギョウ</t>
    </rPh>
    <phoneticPr fontId="4"/>
  </si>
  <si>
    <t>×</t>
  </si>
  <si>
    <t>＝</t>
  </si>
  <si>
    <t>農業</t>
  </si>
  <si>
    <t>林業</t>
  </si>
  <si>
    <t>漁業</t>
  </si>
  <si>
    <t>飲食料品</t>
  </si>
  <si>
    <t>繊維製品</t>
  </si>
  <si>
    <t>化学製品</t>
  </si>
  <si>
    <t>石油・石炭製品</t>
  </si>
  <si>
    <t>窯業・土石製品</t>
  </si>
  <si>
    <t>鉄鋼</t>
  </si>
  <si>
    <t>非鉄金属</t>
  </si>
  <si>
    <t>金属製品</t>
  </si>
  <si>
    <t>電気機械</t>
  </si>
  <si>
    <t>輸送機械</t>
  </si>
  <si>
    <t>建設</t>
  </si>
  <si>
    <t>運輸・郵便</t>
  </si>
  <si>
    <t>公務</t>
  </si>
  <si>
    <t>教育・研究</t>
  </si>
  <si>
    <t>（県民所得係数反映後の）消費転換係数</t>
    <rPh sb="1" eb="3">
      <t>ケンミン</t>
    </rPh>
    <rPh sb="3" eb="5">
      <t>ショトク</t>
    </rPh>
    <rPh sb="5" eb="7">
      <t>ケイスウ</t>
    </rPh>
    <rPh sb="7" eb="9">
      <t>ハンエイ</t>
    </rPh>
    <rPh sb="9" eb="10">
      <t>ノチ</t>
    </rPh>
    <rPh sb="12" eb="14">
      <t>ショウヒ</t>
    </rPh>
    <rPh sb="14" eb="16">
      <t>テンカン</t>
    </rPh>
    <rPh sb="16" eb="18">
      <t>ケイスウ</t>
    </rPh>
    <phoneticPr fontId="9"/>
  </si>
  <si>
    <t>入力</t>
    <rPh sb="0" eb="2">
      <t>ニュウリョク</t>
    </rPh>
    <phoneticPr fontId="9"/>
  </si>
  <si>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9"/>
  </si>
  <si>
    <t>結果</t>
    <rPh sb="0" eb="2">
      <t>ケッカ</t>
    </rPh>
    <phoneticPr fontId="8"/>
  </si>
  <si>
    <t>・推計結果（全体）</t>
    <phoneticPr fontId="8"/>
  </si>
  <si>
    <t>マージン率</t>
    <rPh sb="4" eb="5">
      <t>リツ</t>
    </rPh>
    <phoneticPr fontId="8"/>
  </si>
  <si>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9"/>
  </si>
  <si>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9"/>
  </si>
  <si>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9"/>
  </si>
  <si>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9"/>
  </si>
  <si>
    <t>コード</t>
    <phoneticPr fontId="9"/>
  </si>
  <si>
    <t>部 門 名</t>
    <rPh sb="0" eb="1">
      <t>ブ</t>
    </rPh>
    <rPh sb="2" eb="3">
      <t>モン</t>
    </rPh>
    <rPh sb="4" eb="5">
      <t>メイ</t>
    </rPh>
    <phoneticPr fontId="9"/>
  </si>
  <si>
    <t>直接投資額</t>
    <rPh sb="0" eb="2">
      <t>チョクセツ</t>
    </rPh>
    <rPh sb="2" eb="4">
      <t>トウシ</t>
    </rPh>
    <rPh sb="4" eb="5">
      <t>ガク</t>
    </rPh>
    <phoneticPr fontId="9"/>
  </si>
  <si>
    <t>商業マージン</t>
    <phoneticPr fontId="8"/>
  </si>
  <si>
    <t>運輸マージン</t>
    <rPh sb="0" eb="2">
      <t>ウンユ</t>
    </rPh>
    <phoneticPr fontId="9"/>
  </si>
  <si>
    <t>運輸マージン</t>
    <rPh sb="0" eb="2">
      <t>ウンユ</t>
    </rPh>
    <phoneticPr fontId="8"/>
  </si>
  <si>
    <t>直接投資額
（変換後）</t>
    <rPh sb="0" eb="2">
      <t>チョクセツ</t>
    </rPh>
    <rPh sb="2" eb="4">
      <t>トウシ</t>
    </rPh>
    <rPh sb="4" eb="5">
      <t>ガク</t>
    </rPh>
    <rPh sb="7" eb="10">
      <t>ヘンカンゴ</t>
    </rPh>
    <phoneticPr fontId="9"/>
  </si>
  <si>
    <t>40</t>
  </si>
  <si>
    <t>率</t>
    <rPh sb="0" eb="1">
      <t>リツ</t>
    </rPh>
    <phoneticPr fontId="9"/>
  </si>
  <si>
    <t>商業マージン</t>
    <rPh sb="0" eb="2">
      <t>ショウギョウ</t>
    </rPh>
    <phoneticPr fontId="9"/>
  </si>
  <si>
    <t>漁業　　　　</t>
    <rPh sb="0" eb="2">
      <t>ギョギョウ</t>
    </rPh>
    <phoneticPr fontId="4"/>
  </si>
  <si>
    <t>鉱業</t>
    <rPh sb="0" eb="2">
      <t>コウギョウ</t>
    </rPh>
    <phoneticPr fontId="5"/>
  </si>
  <si>
    <t>飲食料品　　　　　　　</t>
    <rPh sb="0" eb="2">
      <t>インショク</t>
    </rPh>
    <phoneticPr fontId="5"/>
  </si>
  <si>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</si>
  <si>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</si>
  <si>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</si>
  <si>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電子部品</t>
    <rPh sb="0" eb="2">
      <t>デンシ</t>
    </rPh>
    <rPh sb="2" eb="4">
      <t>ブヒン</t>
    </rPh>
    <phoneticPr fontId="5"/>
  </si>
  <si>
    <t>情報・通信機器</t>
    <rPh sb="0" eb="2">
      <t>ジョウホウ</t>
    </rPh>
    <rPh sb="3" eb="5">
      <t>ツウシン</t>
    </rPh>
    <rPh sb="5" eb="7">
      <t>キキ</t>
    </rPh>
    <phoneticPr fontId="5"/>
  </si>
  <si>
    <t>その他の製造工業製品</t>
    <phoneticPr fontId="8"/>
  </si>
  <si>
    <t>運輸・郵便　　　</t>
    <rPh sb="3" eb="5">
      <t>ユウビン</t>
    </rPh>
    <phoneticPr fontId="4"/>
  </si>
  <si>
    <t>情報通信</t>
    <rPh sb="0" eb="2">
      <t>ジョウホウ</t>
    </rPh>
    <rPh sb="2" eb="4">
      <t>ツウシン</t>
    </rPh>
    <phoneticPr fontId="5"/>
  </si>
  <si>
    <t>医療・福祉</t>
    <rPh sb="0" eb="2">
      <t>イリョウ</t>
    </rPh>
    <rPh sb="3" eb="5">
      <t>フクシ</t>
    </rPh>
    <phoneticPr fontId="5"/>
  </si>
  <si>
    <t>その他の非営利団体サービス</t>
    <rPh sb="4" eb="7">
      <t>ヒエイリ</t>
    </rPh>
    <rPh sb="7" eb="9">
      <t>ダンタイ</t>
    </rPh>
    <phoneticPr fontId="5"/>
  </si>
  <si>
    <t>対個人サービス</t>
    <rPh sb="0" eb="1">
      <t>タイ</t>
    </rPh>
    <rPh sb="1" eb="3">
      <t>コジン</t>
    </rPh>
    <phoneticPr fontId="4"/>
  </si>
  <si>
    <t>事務用品</t>
    <rPh sb="0" eb="2">
      <t>ジム</t>
    </rPh>
    <rPh sb="2" eb="4">
      <t>ヨウヒン</t>
    </rPh>
    <phoneticPr fontId="5"/>
  </si>
  <si>
    <t>分類不明</t>
    <rPh sb="0" eb="2">
      <t>ブンルイ</t>
    </rPh>
    <rPh sb="2" eb="4">
      <t>フメイ</t>
    </rPh>
    <phoneticPr fontId="5"/>
  </si>
  <si>
    <t>内生部門計　　</t>
  </si>
  <si>
    <t>県内需要増加額（生産者価格変換後）</t>
    <rPh sb="0" eb="2">
      <t>ケンナイ</t>
    </rPh>
    <rPh sb="2" eb="4">
      <t>ジュヨウ</t>
    </rPh>
    <rPh sb="4" eb="6">
      <t>ゾウカ</t>
    </rPh>
    <rPh sb="6" eb="7">
      <t>ガク</t>
    </rPh>
    <rPh sb="8" eb="11">
      <t>セイサンシャ</t>
    </rPh>
    <rPh sb="11" eb="13">
      <t>カカク</t>
    </rPh>
    <rPh sb="13" eb="16">
      <t>ヘンカンゴ</t>
    </rPh>
    <phoneticPr fontId="9"/>
  </si>
  <si>
    <t>(単位：億円)</t>
  </si>
  <si>
    <t>※単位未満を四捨五入しているため、合計と一致しない場合があります。</t>
    <rPh sb="1" eb="3">
      <t>タンイ</t>
    </rPh>
    <rPh sb="3" eb="5">
      <t>ミマン</t>
    </rPh>
    <rPh sb="6" eb="10">
      <t>シシャゴニュウ</t>
    </rPh>
    <phoneticPr fontId="9"/>
  </si>
  <si>
    <t>(単位：人）</t>
  </si>
  <si>
    <t>計</t>
    <rPh sb="0" eb="1">
      <t>ケイ</t>
    </rPh>
    <phoneticPr fontId="8"/>
  </si>
  <si>
    <t>経済波及効果(39部門)</t>
    <rPh sb="0" eb="2">
      <t>ケイザイ</t>
    </rPh>
    <rPh sb="2" eb="4">
      <t>ハキュウ</t>
    </rPh>
    <rPh sb="4" eb="6">
      <t>コウカ</t>
    </rPh>
    <phoneticPr fontId="9"/>
  </si>
  <si>
    <t>雇用創出効果(39部門）</t>
    <rPh sb="0" eb="2">
      <t>コヨウ</t>
    </rPh>
    <rPh sb="2" eb="4">
      <t>ソウシュツ</t>
    </rPh>
    <rPh sb="4" eb="6">
      <t>コウカ</t>
    </rPh>
    <phoneticPr fontId="9"/>
  </si>
  <si>
    <t>雇用創出効果(39部門）</t>
    <rPh sb="0" eb="2">
      <t>コヨウ</t>
    </rPh>
    <rPh sb="2" eb="4">
      <t>ソウシュツ</t>
    </rPh>
    <rPh sb="4" eb="6">
      <t>コウカ</t>
    </rPh>
    <rPh sb="9" eb="11">
      <t>ブモン</t>
    </rPh>
    <phoneticPr fontId="9"/>
  </si>
  <si>
    <t>経済波及効果(39部門)</t>
    <rPh sb="0" eb="2">
      <t>ケイザイ</t>
    </rPh>
    <rPh sb="2" eb="4">
      <t>ハキュウ</t>
    </rPh>
    <rPh sb="4" eb="6">
      <t>コウカ</t>
    </rPh>
    <rPh sb="9" eb="11">
      <t>ブモン</t>
    </rPh>
    <phoneticPr fontId="9"/>
  </si>
  <si>
    <t>1</t>
    <phoneticPr fontId="8"/>
  </si>
  <si>
    <t>効果内訳</t>
    <rPh sb="0" eb="2">
      <t>コウカ</t>
    </rPh>
    <rPh sb="2" eb="4">
      <t>ウチワケ</t>
    </rPh>
    <phoneticPr fontId="9"/>
  </si>
  <si>
    <t>経済波及効果の内訳</t>
    <rPh sb="0" eb="2">
      <t>ケイザイ</t>
    </rPh>
    <rPh sb="2" eb="6">
      <t>ハキュウコウカ</t>
    </rPh>
    <rPh sb="7" eb="9">
      <t>ウチワケ</t>
    </rPh>
    <phoneticPr fontId="9"/>
  </si>
  <si>
    <t>表2-3　逆行列係数表[I-(I-M)A]-1型</t>
    <phoneticPr fontId="54"/>
  </si>
  <si>
    <t>表2-2　投入係数表</t>
    <phoneticPr fontId="54"/>
  </si>
  <si>
    <t>平成27年(2015年)
三重県産業連関表</t>
  </si>
  <si>
    <t>プラスチック・ゴム製品</t>
  </si>
  <si>
    <t>情報通信機器</t>
  </si>
  <si>
    <t>他に分類されない会員制団体</t>
  </si>
  <si>
    <t>令和2年(2020年)三重県産業連関表（39部門）による産業連関分析シート</t>
    <rPh sb="0" eb="2">
      <t>レイワ</t>
    </rPh>
    <rPh sb="11" eb="14">
      <t>ミエケン</t>
    </rPh>
    <rPh sb="14" eb="16">
      <t>サンギョウ</t>
    </rPh>
    <rPh sb="16" eb="18">
      <t>レンカン</t>
    </rPh>
    <rPh sb="18" eb="19">
      <t>ヒョウ</t>
    </rPh>
    <rPh sb="22" eb="24">
      <t>ブモン</t>
    </rPh>
    <rPh sb="28" eb="30">
      <t>サンギョウ</t>
    </rPh>
    <rPh sb="30" eb="32">
      <t>レンカン</t>
    </rPh>
    <rPh sb="32" eb="34">
      <t>ブンセキ</t>
    </rPh>
    <phoneticPr fontId="9"/>
  </si>
  <si>
    <t>令和4年度県民経済計算より</t>
    <rPh sb="0" eb="2">
      <t>レイワ</t>
    </rPh>
    <phoneticPr fontId="9"/>
  </si>
  <si>
    <t>令和2年(2020年)三重県産業連関表</t>
    <rPh sb="0" eb="2">
      <t>レイワ</t>
    </rPh>
    <rPh sb="11" eb="14">
      <t>ミエケン</t>
    </rPh>
    <rPh sb="14" eb="19">
      <t>サンギョウレンカンヒョウ</t>
    </rPh>
    <phoneticPr fontId="9"/>
  </si>
  <si>
    <t>総合効果（ 直接効果 ＋ １次間接波及効果 ＋ ２次間接波及効果 ）</t>
    <rPh sb="0" eb="2">
      <t>ソウゴウ</t>
    </rPh>
    <rPh sb="2" eb="4">
      <t>コウカ</t>
    </rPh>
    <rPh sb="6" eb="8">
      <t>チョクセツ</t>
    </rPh>
    <rPh sb="8" eb="10">
      <t>コウカ</t>
    </rPh>
    <rPh sb="14" eb="15">
      <t>ジ</t>
    </rPh>
    <rPh sb="15" eb="17">
      <t>カンセツ</t>
    </rPh>
    <rPh sb="17" eb="21">
      <t>ハキュウコウカ</t>
    </rPh>
    <rPh sb="25" eb="26">
      <t>ジ</t>
    </rPh>
    <rPh sb="26" eb="28">
      <t>カンセツ</t>
    </rPh>
    <rPh sb="28" eb="30">
      <t>ハキュウ</t>
    </rPh>
    <rPh sb="30" eb="32">
      <t>コウカ</t>
    </rPh>
    <phoneticPr fontId="7"/>
  </si>
  <si>
    <t>令和2年(2020年)三重県産業連関表　「営業余剰」÷「県内生産額」</t>
    <rPh sb="0" eb="2">
      <t>レイワ</t>
    </rPh>
    <rPh sb="21" eb="23">
      <t>エイギョウ</t>
    </rPh>
    <rPh sb="23" eb="25">
      <t>ヨジョウ</t>
    </rPh>
    <rPh sb="28" eb="29">
      <t>ケン</t>
    </rPh>
    <rPh sb="29" eb="30">
      <t>ナイ</t>
    </rPh>
    <rPh sb="30" eb="33">
      <t>セイサンガク</t>
    </rPh>
    <phoneticPr fontId="23"/>
  </si>
  <si>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7"/>
  </si>
  <si>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7"/>
  </si>
  <si>
    <t>令和5年度県歳入(一般会計）　県税　÷　令和2年(2020年)三重県県産業連関表
　　　　　　　　　　　　　　　　　　　　　　　　　　　「雇用者所得（賃金･俸給）」＋「営業余剰」</t>
    <rPh sb="0" eb="2">
      <t>レイワ</t>
    </rPh>
    <rPh sb="5" eb="6">
      <t>ケン</t>
    </rPh>
    <rPh sb="6" eb="8">
      <t>サイニュウ</t>
    </rPh>
    <rPh sb="9" eb="11">
      <t>イッパン</t>
    </rPh>
    <rPh sb="11" eb="13">
      <t>カイケイ</t>
    </rPh>
    <rPh sb="15" eb="17">
      <t>ケンゼイ</t>
    </rPh>
    <rPh sb="20" eb="22">
      <t>レイワ</t>
    </rPh>
    <rPh sb="31" eb="34">
      <t>ミエケン</t>
    </rPh>
    <rPh sb="34" eb="35">
      <t>ケン</t>
    </rPh>
    <rPh sb="35" eb="40">
      <t>サンギョウレンカンヒョウ</t>
    </rPh>
    <phoneticPr fontId="50"/>
  </si>
  <si>
    <t>令和5年度市町歳入（普通会計）　地方税（県総数）　÷　令和2年(2020）年三重県産業連関表
　　　　　　　　　　　　　　　　　　　　　　　　　　　　　　　　　　「雇用者所得（賃金･俸給）」＋「営業余剰」</t>
    <rPh sb="3" eb="5">
      <t>ネンド</t>
    </rPh>
    <rPh sb="5" eb="7">
      <t>シチョウ</t>
    </rPh>
    <rPh sb="7" eb="9">
      <t>サイニュウ</t>
    </rPh>
    <rPh sb="10" eb="12">
      <t>フツウ</t>
    </rPh>
    <rPh sb="12" eb="14">
      <t>カイケイ</t>
    </rPh>
    <rPh sb="16" eb="19">
      <t>チホウゼイ</t>
    </rPh>
    <rPh sb="20" eb="21">
      <t>ケン</t>
    </rPh>
    <rPh sb="21" eb="23">
      <t>ソウスウ</t>
    </rPh>
    <rPh sb="30" eb="31">
      <t>ネン</t>
    </rPh>
    <rPh sb="37" eb="38">
      <t>ネン</t>
    </rPh>
    <rPh sb="38" eb="40">
      <t>ミエ</t>
    </rPh>
    <rPh sb="40" eb="41">
      <t>ケン</t>
    </rPh>
    <rPh sb="41" eb="46">
      <t>サンギョウレンカンヒョウ</t>
    </rPh>
    <rPh sb="82" eb="85">
      <t>コヨウシャ</t>
    </rPh>
    <rPh sb="85" eb="87">
      <t>ショトク</t>
    </rPh>
    <rPh sb="88" eb="90">
      <t>チンギン</t>
    </rPh>
    <rPh sb="91" eb="93">
      <t>ホウキュウ</t>
    </rPh>
    <rPh sb="97" eb="99">
      <t>エイギョウ</t>
    </rPh>
    <rPh sb="99" eb="101">
      <t>ヨジョウ</t>
    </rPh>
    <phoneticPr fontId="50"/>
  </si>
  <si>
    <r>
      <t>１．ワークシート1「入力」に県内需要増加額（購入者価格など）を入力すると、ワークシート2「結果」に経済波及効果が自動的に計算されます。
２．推計結果の全体はワークシート2「結果」に、詳細は3「雇用」から9「体系図」までのワークシートに出力されます。
３．計算プロセスは、ワークシート10「１次効果」及び11「２次効果」に出力されます。
４．計算に使用した係数データの一覧は、ワークシート12「係数」にあります。</t>
    </r>
    <r>
      <rPr>
        <b/>
        <sz val="10"/>
        <color indexed="10"/>
        <rFont val="ＭＳ Ｐゴシック"/>
        <family val="3"/>
        <charset val="128"/>
      </rPr>
      <t xml:space="preserve">
</t>
    </r>
    <rPh sb="75" eb="77">
      <t>ゼンタイ</t>
    </rPh>
    <rPh sb="170" eb="172">
      <t>ケイサン</t>
    </rPh>
    <rPh sb="183" eb="185">
      <t>イチラン</t>
    </rPh>
    <rPh sb="196" eb="198">
      <t>ケイスウ</t>
    </rPh>
    <phoneticPr fontId="7"/>
  </si>
  <si>
    <t>三重県政策企画部統計課（分析・情報班）</t>
    <rPh sb="0" eb="3">
      <t>ミエケン</t>
    </rPh>
    <rPh sb="3" eb="5">
      <t>セイサク</t>
    </rPh>
    <rPh sb="5" eb="7">
      <t>キカク</t>
    </rPh>
    <rPh sb="7" eb="8">
      <t>ブ</t>
    </rPh>
    <rPh sb="8" eb="10">
      <t>トウケイ</t>
    </rPh>
    <rPh sb="10" eb="11">
      <t>カ</t>
    </rPh>
    <rPh sb="12" eb="14">
      <t>ブンセキ</t>
    </rPh>
    <rPh sb="15" eb="17">
      <t>ジョウホウ</t>
    </rPh>
    <rPh sb="17" eb="18">
      <t>ハン</t>
    </rPh>
    <phoneticPr fontId="9"/>
  </si>
  <si>
    <t>-</t>
    <phoneticPr fontId="8"/>
  </si>
  <si>
    <t>生産誘発額</t>
    <rPh sb="0" eb="2">
      <t>セイサン</t>
    </rPh>
    <rPh sb="2" eb="4">
      <t>ユウハツ</t>
    </rPh>
    <rPh sb="4" eb="5">
      <t>ガク</t>
    </rPh>
    <phoneticPr fontId="5"/>
  </si>
  <si>
    <t>※分析シートの利用については、三重県HP上の「三重県産業連関表　利用の手引き　ここがポイント－産業連関分析の方法－」P8以降に記載してあります。</t>
    <rPh sb="1" eb="3">
      <t>ブンセキ</t>
    </rPh>
    <rPh sb="7" eb="9">
      <t>リヨウ</t>
    </rPh>
    <rPh sb="15" eb="18">
      <t>ミエケン</t>
    </rPh>
    <rPh sb="20" eb="21">
      <t>ジョウ</t>
    </rPh>
    <rPh sb="23" eb="26">
      <t>ミエケン</t>
    </rPh>
    <rPh sb="26" eb="28">
      <t>サンギョウ</t>
    </rPh>
    <rPh sb="28" eb="30">
      <t>レンカン</t>
    </rPh>
    <rPh sb="30" eb="31">
      <t>ヒョウ</t>
    </rPh>
    <rPh sb="32" eb="34">
      <t>リヨウ</t>
    </rPh>
    <rPh sb="35" eb="37">
      <t>テビ</t>
    </rPh>
    <rPh sb="47" eb="49">
      <t>サンギョウ</t>
    </rPh>
    <rPh sb="49" eb="51">
      <t>レンカン</t>
    </rPh>
    <rPh sb="51" eb="53">
      <t>ブンセキ</t>
    </rPh>
    <rPh sb="54" eb="56">
      <t>ホウホウ</t>
    </rPh>
    <rPh sb="60" eb="62">
      <t>イコウ</t>
    </rPh>
    <rPh sb="63" eb="65">
      <t>キサイ</t>
    </rPh>
    <phoneticPr fontId="10"/>
  </si>
  <si>
    <t>移輸入係数</t>
    <rPh sb="0" eb="1">
      <t>イ</t>
    </rPh>
    <rPh sb="1" eb="3">
      <t>ユニュウ</t>
    </rPh>
    <rPh sb="3" eb="5">
      <t>ケイスウ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</si>
</sst>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0;&quot;△ &quot;#,##0.0"/>
    <numFmt numFmtId="177" formatCode="0.0;&quot;△ &quot;0.0"/>
    <numFmt numFmtId="178" formatCode="0.0_);[Red]\(0.0\)"/>
    <numFmt numFmtId="179" formatCode="0.000;&quot;△ &quot;0.000"/>
    <numFmt numFmtId="180" formatCode="#,##0.000;&quot;△ &quot;#,##0.000"/>
    <numFmt numFmtId="181" formatCode="#,##0.000_ "/>
    <numFmt numFmtId="182" formatCode="0.000_);[Red]\(0.000\)"/>
    <numFmt numFmtId="183" formatCode="#,##0;&quot;△ &quot;#,##0"/>
    <numFmt numFmtId="184" formatCode="0.0_ "/>
    <numFmt numFmtId="185" formatCode="#,##0.0_ "/>
    <numFmt numFmtId="186" formatCode="0.00000_ ;[Red]\-0.00000\ "/>
    <numFmt numFmtId="187" formatCode="#,##0_ ;[Red]\-#,##0\ "/>
    <numFmt numFmtId="188" formatCode="#,##0_ "/>
    <numFmt numFmtId="189" formatCode="#,##0.0_ ;[Red]\-#,##0.0\ "/>
    <numFmt numFmtId="190" formatCode="0.000000_ ;[Red]\-0.000000\ "/>
    <numFmt numFmtId="191" formatCode="#,##0.000000;&quot;△ &quot;#,##0.000000"/>
    <numFmt numFmtId="192" formatCode="0.000"/>
    <numFmt numFmtId="193" formatCode="0_ "/>
    <numFmt numFmtId="194" formatCode="#,##0.000000_ "/>
    <numFmt numFmtId="195" formatCode="0.000000_ "/>
    <numFmt numFmtId="196" formatCode="0.0"/>
    <numFmt numFmtId="197" formatCode="00"/>
  </numFmts>
  <fonts count="58">
    <font>
      <sz val="11"/>
      <color theme="1"/>
      <name val="ＭＳ Ｐゴシック"/>
      <family val="2"/>
      <charset val="128"/>
      <scheme val="minor"/>
    </font>
    <font>
      <sz val="11"/>
      <name val="ＭＳ Ｐゴシック"/>
      <family val="3"/>
      <charset val="128"/>
    </font>
    <font>
      <sz val="11"/>
      <name val="ＭＳ Ｐゴシック"/>
      <family val="3"/>
      <charset val="128"/>
    </font>
    <font>
      <sz val="11"/>
      <color theme="1"/>
      <name val="ＭＳ Ｐゴシック"/>
      <family val="2"/>
      <charset val="128"/>
      <scheme val="minor"/>
    </font>
    <font>
      <b/>
      <sz val="15"/>
      <color theme="3"/>
      <name val="ＭＳ Ｐゴシック"/>
      <family val="2"/>
      <charset val="128"/>
      <scheme val="minor"/>
    </font>
    <font>
      <b/>
      <sz val="11"/>
      <color theme="3"/>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b/>
      <sz val="12"/>
      <name val="ＭＳ Ｐゴシック"/>
      <family val="3"/>
      <charset val="128"/>
    </font>
    <font>
      <sz val="10"/>
      <name val="ＭＳ ゴシック"/>
      <family val="3"/>
      <charset val="128"/>
    </font>
    <font>
      <b/>
      <sz val="14"/>
      <name val="ＭＳ ゴシック"/>
      <family val="3"/>
      <charset val="128"/>
    </font>
    <font>
      <u/>
      <sz val="12"/>
      <name val="ＭＳ ゴシック"/>
      <family val="3"/>
      <charset val="128"/>
    </font>
    <font>
      <sz val="12"/>
      <name val="ＭＳ ゴシック"/>
      <family val="3"/>
      <charset val="128"/>
    </font>
    <font>
      <sz val="11"/>
      <color indexed="10"/>
      <name val="ＭＳ ゴシック"/>
      <family val="3"/>
      <charset val="128"/>
    </font>
    <font>
      <sz val="11"/>
      <name val="ＭＳ ゴシック"/>
      <family val="3"/>
      <charset val="128"/>
    </font>
    <font>
      <b/>
      <sz val="12"/>
      <color indexed="10"/>
      <name val="ＭＳ ゴシック"/>
      <family val="3"/>
      <charset val="128"/>
    </font>
    <font>
      <b/>
      <sz val="11"/>
      <name val="ＭＳ ゴシック"/>
      <family val="3"/>
      <charset val="128"/>
    </font>
    <font>
      <sz val="11"/>
      <color indexed="12"/>
      <name val="ＭＳ ゴシック"/>
      <family val="3"/>
      <charset val="128"/>
    </font>
    <font>
      <b/>
      <sz val="12"/>
      <name val="ＭＳ ゴシック"/>
      <family val="3"/>
      <charset val="128"/>
    </font>
    <font>
      <sz val="10"/>
      <color indexed="57"/>
      <name val="ＭＳ ゴシック"/>
      <family val="3"/>
      <charset val="128"/>
    </font>
    <font>
      <b/>
      <sz val="10"/>
      <name val="ＭＳ ゴシック"/>
      <family val="3"/>
      <charset val="128"/>
    </font>
    <font>
      <sz val="18"/>
      <name val="ＭＳ ゴシック"/>
      <family val="3"/>
      <charset val="128"/>
    </font>
    <font>
      <sz val="16"/>
      <name val="ＭＳ ゴシック"/>
      <family val="3"/>
      <charset val="128"/>
    </font>
    <font>
      <sz val="10"/>
      <color indexed="10"/>
      <name val="ＭＳ ゴシック"/>
      <family val="3"/>
      <charset val="128"/>
    </font>
    <font>
      <sz val="8"/>
      <name val="ＭＳ ゴシック"/>
      <family val="3"/>
      <charset val="128"/>
    </font>
    <font>
      <sz val="10"/>
      <name val="Fj丸ゴシック体-L"/>
      <family val="3"/>
      <charset val="128"/>
    </font>
    <font>
      <sz val="10"/>
      <color indexed="12"/>
      <name val="ＭＳ ゴシック"/>
      <family val="3"/>
      <charset val="128"/>
    </font>
    <font>
      <sz val="9"/>
      <name val="ＭＳ 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1"/>
      <color theme="1"/>
      <name val="ＭＳ Ｐゴシック"/>
      <family val="3"/>
      <charset val="128"/>
      <scheme val="minor"/>
    </font>
    <font>
      <sz val="14"/>
      <name val="ＭＳ 明朝"/>
      <family val="1"/>
      <charset val="128"/>
    </font>
    <font>
      <sz val="10"/>
      <color theme="1"/>
      <name val="ＭＳ ゴシック"/>
      <family val="3"/>
      <charset val="128"/>
    </font>
    <font>
      <sz val="12"/>
      <color indexed="10"/>
      <name val="ＭＳ ゴシック"/>
      <family val="3"/>
      <charset val="128"/>
    </font>
    <font>
      <b/>
      <sz val="18"/>
      <name val="ＭＳ ゴシック"/>
      <family val="3"/>
      <charset val="128"/>
    </font>
    <font>
      <b/>
      <i/>
      <sz val="12"/>
      <name val="ＭＳ ゴシック"/>
      <family val="3"/>
      <charset val="128"/>
    </font>
    <font>
      <b/>
      <sz val="10"/>
      <color indexed="10"/>
      <name val="ＭＳ ゴシック"/>
      <family val="3"/>
      <charset val="128"/>
    </font>
    <font>
      <b/>
      <sz val="9"/>
      <color theme="1"/>
      <name val="ＭＳ ゴシック"/>
      <family val="3"/>
      <charset val="128"/>
    </font>
    <font>
      <b/>
      <sz val="9"/>
      <color indexed="10"/>
      <name val="ＭＳ ゴシック"/>
      <family val="3"/>
      <charset val="128"/>
    </font>
    <font>
      <sz val="9"/>
      <color theme="1"/>
      <name val="ＭＳ Ｐゴシック"/>
      <family val="3"/>
      <charset val="128"/>
      <scheme val="major"/>
    </font>
    <font>
      <sz val="9"/>
      <name val="ＭＳ Ｐゴシック"/>
      <family val="3"/>
      <charset val="128"/>
    </font>
    <font>
      <sz val="11"/>
      <color indexed="8"/>
      <name val="ＭＳ Ｐゴシック"/>
      <family val="3"/>
      <charset val="128"/>
    </font>
    <font>
      <sz val="6"/>
      <name val="ＭＳ Ｐゴシック"/>
      <family val="3"/>
      <charset val="128"/>
      <scheme val="minor"/>
    </font>
    <font>
      <sz val="9"/>
      <color theme="1"/>
      <name val="ＭＳ Ｐゴシック"/>
      <family val="3"/>
      <charset val="128"/>
    </font>
    <font>
      <sz val="10"/>
      <color theme="3" tint="0.39997558519241921"/>
      <name val="ＭＳ ゴシック"/>
      <family val="3"/>
      <charset val="128"/>
    </font>
    <font>
      <sz val="9"/>
      <color theme="1"/>
      <name val="ＭＳ 明朝"/>
      <family val="1"/>
      <charset val="128"/>
    </font>
  </fonts>
  <fills count="13">
    <fill>
      <patternFill patternType="none"/>
    </fill>
    <fill>
      <patternFill patternType="gray125"/>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0">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right style="medium">
        <color indexed="64"/>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s>
  <cellStyleXfs count="73">
    <xf numFmtId="0" fontId="0" fillId="0" borderId="0">
      <alignment vertical="center"/>
    </xf>
    <xf numFmtId="0" fontId="6" fillId="0" borderId="0"/>
    <xf numFmtId="38" fontId="6" fillId="0" borderId="0" applyFont="0" applyFill="0" applyBorder="0" applyAlignment="0" applyProtection="0"/>
    <xf numFmtId="0" fontId="6" fillId="0" borderId="0">
      <alignment vertical="center"/>
    </xf>
    <xf numFmtId="0" fontId="6" fillId="0" borderId="0"/>
    <xf numFmtId="0" fontId="11" fillId="0" borderId="0"/>
    <xf numFmtId="0" fontId="6" fillId="0" borderId="0">
      <alignment vertical="center"/>
    </xf>
    <xf numFmtId="0" fontId="34" fillId="5" borderId="0" applyNumberFormat="0" applyFont="0" applyBorder="0" applyAlignment="0" applyProtection="0">
      <alignment vertical="center"/>
    </xf>
    <xf numFmtId="0" fontId="35" fillId="6" borderId="0" applyNumberFormat="0" applyFont="0" applyBorder="0" applyAlignment="0" applyProtection="0"/>
    <xf numFmtId="0" fontId="35" fillId="7" borderId="0" applyNumberFormat="0" applyFon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3" fontId="38" fillId="8" borderId="0" applyNumberFormat="0" applyFill="0" applyBorder="0" applyAlignment="0" applyProtection="0">
      <alignment vertical="center"/>
    </xf>
    <xf numFmtId="3" fontId="39" fillId="9" borderId="0" applyNumberFormat="0" applyFill="0" applyBorder="0" applyAlignment="0" applyProtection="0"/>
    <xf numFmtId="0" fontId="40" fillId="0" borderId="0" applyFill="0" applyBorder="0" applyAlignment="0">
      <alignment vertical="center"/>
    </xf>
    <xf numFmtId="0" fontId="41" fillId="2" borderId="1" applyNumberFormat="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2" fillId="0" borderId="0">
      <alignment vertical="center"/>
    </xf>
    <xf numFmtId="0" fontId="3" fillId="0" borderId="0">
      <alignment vertical="center"/>
    </xf>
    <xf numFmtId="0" fontId="42" fillId="0" borderId="0">
      <alignment vertical="center"/>
    </xf>
    <xf numFmtId="0" fontId="35" fillId="0" borderId="0" applyNumberFormat="0" applyFont="0" applyBorder="0" applyAlignment="0" applyProtection="0"/>
    <xf numFmtId="0" fontId="6" fillId="0" borderId="0"/>
    <xf numFmtId="0" fontId="6" fillId="0" borderId="0"/>
    <xf numFmtId="0" fontId="4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43" fillId="0" borderId="0"/>
    <xf numFmtId="0" fontId="42" fillId="0" borderId="0">
      <alignment vertical="center"/>
    </xf>
    <xf numFmtId="0" fontId="11" fillId="0" borderId="0"/>
    <xf numFmtId="0" fontId="6" fillId="0" borderId="0">
      <alignment vertical="center"/>
    </xf>
    <xf numFmtId="0" fontId="3" fillId="0" borderId="0">
      <alignment vertical="center"/>
    </xf>
    <xf numFmtId="0" fontId="3" fillId="0" borderId="0">
      <alignment vertical="center"/>
    </xf>
    <xf numFmtId="0" fontId="42" fillId="0" borderId="0">
      <alignment vertical="center"/>
    </xf>
    <xf numFmtId="0" fontId="42" fillId="0" borderId="0">
      <alignment vertical="center"/>
    </xf>
    <xf numFmtId="0" fontId="6" fillId="0" borderId="0">
      <alignment wrapText="1"/>
    </xf>
    <xf numFmtId="0" fontId="3" fillId="0" borderId="0">
      <alignment vertical="center"/>
    </xf>
    <xf numFmtId="38" fontId="3"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alignment vertical="center"/>
    </xf>
    <xf numFmtId="0" fontId="2" fillId="0" borderId="0"/>
    <xf numFmtId="38" fontId="2" fillId="0" borderId="0" applyFont="0" applyFill="0" applyBorder="0" applyAlignment="0" applyProtection="0">
      <alignment vertical="center"/>
    </xf>
    <xf numFmtId="0" fontId="1" fillId="0" borderId="0"/>
    <xf numFmtId="9" fontId="11" fillId="0" borderId="0" applyFont="0" applyFill="0" applyBorder="0" applyAlignment="0" applyProtection="0">
      <alignment vertical="center"/>
    </xf>
    <xf numFmtId="0" fontId="1" fillId="0" borderId="0">
      <alignment vertical="center"/>
    </xf>
    <xf numFmtId="0" fontId="1" fillId="0" borderId="0"/>
  </cellStyleXfs>
  <cellXfs count="708">
    <xf numFmtId="0" fontId="0" fillId="0" borderId="0" xfId="0">
      <alignment vertical="center"/>
    </xf>
    <xf numFmtId="0" fontId="7" fillId="0" borderId="0" xfId="1" applyFont="1"/>
    <xf numFmtId="0" fontId="6" fillId="0" borderId="0" xfId="1" applyFont="1"/>
    <xf numFmtId="0" fontId="10" fillId="0" borderId="0" xfId="1" applyFont="1"/>
    <xf numFmtId="0" fontId="13" fillId="0" borderId="0" xfId="1" applyFont="1"/>
    <xf numFmtId="0" fontId="14" fillId="0" borderId="0" xfId="1" applyFont="1"/>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5" xfId="1" applyFont="1" applyFill="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left" vertical="center" wrapText="1" indent="1"/>
    </xf>
    <xf numFmtId="0" fontId="11" fillId="0" borderId="8" xfId="1" applyFont="1" applyBorder="1" applyAlignment="1">
      <alignment horizontal="left" vertical="center" indent="1"/>
    </xf>
    <xf numFmtId="0" fontId="11" fillId="0" borderId="9" xfId="1" applyFont="1" applyBorder="1" applyAlignment="1">
      <alignment horizontal="left" vertical="center" indent="1"/>
    </xf>
    <xf numFmtId="0" fontId="11" fillId="0" borderId="12" xfId="1" applyFont="1" applyBorder="1" applyAlignment="1">
      <alignment horizontal="center" vertical="center"/>
    </xf>
    <xf numFmtId="0" fontId="11" fillId="0" borderId="13" xfId="1" applyFont="1" applyBorder="1" applyAlignment="1">
      <alignment horizontal="left" vertical="center" indent="1"/>
    </xf>
    <xf numFmtId="0" fontId="11" fillId="0" borderId="15" xfId="1" applyFont="1" applyBorder="1" applyAlignment="1">
      <alignment horizontal="left" vertical="center" indent="1"/>
    </xf>
    <xf numFmtId="0" fontId="11" fillId="0" borderId="17" xfId="1" applyFont="1" applyBorder="1" applyAlignment="1">
      <alignment horizontal="left" vertical="center" indent="1"/>
    </xf>
    <xf numFmtId="0" fontId="11" fillId="0" borderId="19" xfId="1" applyFont="1" applyBorder="1" applyAlignment="1">
      <alignment horizontal="left" vertical="center" indent="1"/>
    </xf>
    <xf numFmtId="0" fontId="11" fillId="0" borderId="20" xfId="1" applyFont="1" applyBorder="1" applyAlignment="1">
      <alignment horizontal="center" vertical="center"/>
    </xf>
    <xf numFmtId="0" fontId="11" fillId="0" borderId="21" xfId="1" applyFont="1" applyBorder="1" applyAlignment="1">
      <alignment horizontal="left" vertical="center" indent="1"/>
    </xf>
    <xf numFmtId="0" fontId="15" fillId="0" borderId="0" xfId="1" applyFont="1" applyFill="1" applyAlignment="1">
      <alignment vertical="center"/>
    </xf>
    <xf numFmtId="0" fontId="16" fillId="0" borderId="0" xfId="1" applyFont="1" applyFill="1" applyAlignment="1">
      <alignment vertical="center"/>
    </xf>
    <xf numFmtId="0" fontId="17" fillId="0" borderId="0" xfId="1" applyFont="1" applyFill="1" applyAlignment="1">
      <alignment vertical="center"/>
    </xf>
    <xf numFmtId="0" fontId="18" fillId="0" borderId="0" xfId="1" applyFont="1" applyFill="1" applyAlignment="1">
      <alignment vertical="center"/>
    </xf>
    <xf numFmtId="0" fontId="19" fillId="0" borderId="0" xfId="1" applyFont="1" applyFill="1" applyBorder="1" applyAlignment="1">
      <alignment horizontal="center" vertical="center"/>
    </xf>
    <xf numFmtId="0" fontId="20" fillId="0" borderId="0" xfId="1" applyFont="1" applyFill="1" applyAlignment="1">
      <alignment vertical="center"/>
    </xf>
    <xf numFmtId="0" fontId="21" fillId="0" borderId="0" xfId="1" applyFont="1" applyFill="1" applyAlignment="1">
      <alignment vertical="center"/>
    </xf>
    <xf numFmtId="0" fontId="15" fillId="3" borderId="30" xfId="1" applyFont="1" applyFill="1" applyBorder="1" applyAlignment="1">
      <alignment horizontal="center" vertical="center"/>
    </xf>
    <xf numFmtId="0" fontId="15" fillId="3" borderId="32" xfId="1" applyFont="1" applyFill="1" applyBorder="1" applyAlignment="1">
      <alignment horizontal="center" vertical="center"/>
    </xf>
    <xf numFmtId="0" fontId="20" fillId="3" borderId="20" xfId="1" applyFont="1" applyFill="1" applyBorder="1" applyAlignment="1">
      <alignment horizontal="center" vertical="center"/>
    </xf>
    <xf numFmtId="0" fontId="20" fillId="3" borderId="18"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20" fillId="0" borderId="22" xfId="1" applyFont="1" applyFill="1" applyBorder="1" applyAlignment="1">
      <alignment horizontal="center" vertical="center"/>
    </xf>
    <xf numFmtId="176" fontId="20" fillId="4" borderId="26" xfId="1" applyNumberFormat="1" applyFont="1" applyFill="1" applyBorder="1" applyAlignment="1">
      <alignment vertical="center"/>
    </xf>
    <xf numFmtId="0" fontId="20" fillId="0" borderId="0" xfId="1" applyFont="1" applyFill="1" applyBorder="1" applyAlignment="1">
      <alignment vertical="center"/>
    </xf>
    <xf numFmtId="177" fontId="20" fillId="0" borderId="0" xfId="1" applyNumberFormat="1" applyFont="1" applyFill="1" applyBorder="1" applyAlignment="1">
      <alignment vertical="center"/>
    </xf>
    <xf numFmtId="178" fontId="20" fillId="0" borderId="0" xfId="1" applyNumberFormat="1" applyFont="1" applyFill="1" applyBorder="1" applyAlignment="1">
      <alignment vertical="center"/>
    </xf>
    <xf numFmtId="0" fontId="23" fillId="0" borderId="0" xfId="1" applyFont="1" applyFill="1" applyBorder="1" applyAlignment="1">
      <alignment vertical="center"/>
    </xf>
    <xf numFmtId="0" fontId="24" fillId="0" borderId="0" xfId="1" applyFont="1" applyFill="1" applyBorder="1" applyAlignment="1">
      <alignment vertical="center"/>
    </xf>
    <xf numFmtId="179" fontId="25" fillId="0" borderId="0" xfId="1" applyNumberFormat="1" applyFont="1" applyFill="1" applyBorder="1" applyAlignment="1">
      <alignment horizontal="center" vertical="center"/>
    </xf>
    <xf numFmtId="0" fontId="22" fillId="0" borderId="0" xfId="1" applyFont="1" applyFill="1" applyBorder="1" applyAlignment="1">
      <alignment vertical="center"/>
    </xf>
    <xf numFmtId="0" fontId="20" fillId="0" borderId="0" xfId="1" applyFont="1" applyFill="1" applyBorder="1" applyAlignment="1">
      <alignment horizontal="right" vertical="center"/>
    </xf>
    <xf numFmtId="0" fontId="20" fillId="3" borderId="2" xfId="1" applyFont="1" applyFill="1" applyBorder="1" applyAlignment="1">
      <alignment vertical="center"/>
    </xf>
    <xf numFmtId="0" fontId="20" fillId="3" borderId="34" xfId="1" applyFont="1" applyFill="1" applyBorder="1" applyAlignment="1">
      <alignment horizontal="center" vertical="center" wrapText="1"/>
    </xf>
    <xf numFmtId="177" fontId="20" fillId="3" borderId="34" xfId="1" applyNumberFormat="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0" borderId="6" xfId="1" applyFont="1" applyFill="1" applyBorder="1" applyAlignment="1">
      <alignment vertical="center"/>
    </xf>
    <xf numFmtId="0" fontId="15" fillId="0" borderId="0" xfId="1" applyFont="1" applyFill="1" applyBorder="1" applyAlignment="1">
      <alignment vertical="center"/>
    </xf>
    <xf numFmtId="179" fontId="15" fillId="0" borderId="0" xfId="1" applyNumberFormat="1" applyFont="1" applyFill="1" applyBorder="1" applyAlignment="1">
      <alignment horizontal="left" vertical="center"/>
    </xf>
    <xf numFmtId="0" fontId="20" fillId="0" borderId="10" xfId="1" applyFont="1" applyFill="1" applyBorder="1" applyAlignment="1">
      <alignment vertical="center"/>
    </xf>
    <xf numFmtId="176" fontId="20" fillId="0" borderId="14" xfId="1" applyNumberFormat="1" applyFont="1" applyFill="1" applyBorder="1" applyAlignment="1">
      <alignment vertical="center"/>
    </xf>
    <xf numFmtId="179" fontId="20" fillId="0" borderId="0" xfId="1" applyNumberFormat="1" applyFont="1" applyFill="1" applyAlignment="1">
      <alignment vertical="center"/>
    </xf>
    <xf numFmtId="176" fontId="20" fillId="0" borderId="0" xfId="1" applyNumberFormat="1" applyFont="1" applyFill="1" applyBorder="1" applyAlignment="1">
      <alignment vertical="center"/>
    </xf>
    <xf numFmtId="179" fontId="15" fillId="0" borderId="0" xfId="1" applyNumberFormat="1" applyFont="1" applyFill="1" applyBorder="1" applyAlignment="1">
      <alignment vertical="center"/>
    </xf>
    <xf numFmtId="0" fontId="20" fillId="0" borderId="43" xfId="1" applyFont="1" applyFill="1" applyBorder="1" applyAlignment="1">
      <alignment vertical="center"/>
    </xf>
    <xf numFmtId="177" fontId="20" fillId="0" borderId="33" xfId="1" applyNumberFormat="1" applyFont="1" applyFill="1" applyBorder="1" applyAlignment="1">
      <alignment horizontal="right" vertical="center"/>
    </xf>
    <xf numFmtId="178" fontId="20" fillId="0" borderId="33" xfId="1" applyNumberFormat="1" applyFont="1" applyFill="1" applyBorder="1" applyAlignment="1">
      <alignment horizontal="right" vertical="center"/>
    </xf>
    <xf numFmtId="181" fontId="20" fillId="0" borderId="26" xfId="1" applyNumberFormat="1" applyFont="1" applyFill="1" applyBorder="1" applyAlignment="1">
      <alignment horizontal="right" vertical="center"/>
    </xf>
    <xf numFmtId="0" fontId="20" fillId="0" borderId="0" xfId="1" applyFont="1" applyFill="1" applyAlignment="1">
      <alignment horizontal="right" vertical="top"/>
    </xf>
    <xf numFmtId="182" fontId="20" fillId="0" borderId="0" xfId="1" applyNumberFormat="1" applyFont="1" applyFill="1" applyAlignment="1">
      <alignment vertical="top"/>
    </xf>
    <xf numFmtId="0" fontId="20" fillId="0" borderId="0" xfId="1" applyFont="1" applyFill="1" applyAlignment="1">
      <alignment horizontal="right" vertical="center"/>
    </xf>
    <xf numFmtId="181" fontId="15" fillId="0" borderId="0" xfId="1" applyNumberFormat="1" applyFont="1" applyFill="1" applyBorder="1" applyAlignment="1">
      <alignment vertical="center"/>
    </xf>
    <xf numFmtId="0" fontId="24" fillId="0" borderId="0" xfId="1" applyFont="1" applyFill="1" applyAlignment="1">
      <alignment vertical="center"/>
    </xf>
    <xf numFmtId="0" fontId="15" fillId="0" borderId="0" xfId="1" applyFont="1" applyFill="1" applyAlignment="1">
      <alignment horizontal="right" vertical="center"/>
    </xf>
    <xf numFmtId="179" fontId="15" fillId="0" borderId="0" xfId="1" applyNumberFormat="1" applyFont="1" applyFill="1" applyAlignment="1">
      <alignment vertical="center"/>
    </xf>
    <xf numFmtId="0" fontId="20" fillId="0" borderId="10" xfId="1" applyFont="1" applyFill="1" applyBorder="1" applyAlignment="1">
      <alignment horizontal="center" vertical="center"/>
    </xf>
    <xf numFmtId="176" fontId="20" fillId="0" borderId="15" xfId="1" applyNumberFormat="1" applyFont="1" applyFill="1" applyBorder="1" applyAlignment="1">
      <alignment vertical="center"/>
    </xf>
    <xf numFmtId="0" fontId="20" fillId="0" borderId="12" xfId="1" applyFont="1" applyFill="1" applyBorder="1" applyAlignment="1">
      <alignment horizontal="center" vertical="center"/>
    </xf>
    <xf numFmtId="176" fontId="20" fillId="0" borderId="16" xfId="1" applyNumberFormat="1" applyFont="1" applyFill="1" applyBorder="1" applyAlignment="1">
      <alignment vertical="center"/>
    </xf>
    <xf numFmtId="176" fontId="20" fillId="0" borderId="17" xfId="1" applyNumberFormat="1" applyFont="1" applyFill="1" applyBorder="1" applyAlignment="1">
      <alignment vertical="center"/>
    </xf>
    <xf numFmtId="176" fontId="20" fillId="0" borderId="46" xfId="1" applyNumberFormat="1" applyFont="1" applyFill="1" applyBorder="1" applyAlignment="1">
      <alignment vertical="center"/>
    </xf>
    <xf numFmtId="176" fontId="20" fillId="0" borderId="47" xfId="1" applyNumberFormat="1" applyFont="1" applyFill="1" applyBorder="1" applyAlignment="1">
      <alignment vertical="center"/>
    </xf>
    <xf numFmtId="178" fontId="20" fillId="0" borderId="0" xfId="1" applyNumberFormat="1" applyFont="1" applyFill="1" applyAlignment="1">
      <alignment vertical="center"/>
    </xf>
    <xf numFmtId="0" fontId="20" fillId="3" borderId="20" xfId="1" applyFont="1" applyFill="1" applyBorder="1" applyAlignment="1">
      <alignment horizontal="center" vertical="center" wrapText="1"/>
    </xf>
    <xf numFmtId="178" fontId="20" fillId="3" borderId="19" xfId="1" applyNumberFormat="1" applyFont="1" applyFill="1" applyBorder="1" applyAlignment="1">
      <alignment horizontal="center" vertical="center" wrapText="1"/>
    </xf>
    <xf numFmtId="183" fontId="20" fillId="0" borderId="0" xfId="1" applyNumberFormat="1" applyFont="1" applyFill="1" applyAlignment="1">
      <alignment vertical="center"/>
    </xf>
    <xf numFmtId="183" fontId="15" fillId="0" borderId="0" xfId="1" applyNumberFormat="1" applyFont="1" applyFill="1" applyAlignment="1">
      <alignment vertical="center"/>
    </xf>
    <xf numFmtId="183" fontId="15" fillId="0" borderId="0" xfId="1" applyNumberFormat="1" applyFont="1" applyFill="1" applyBorder="1" applyAlignment="1">
      <alignment vertical="center" wrapText="1"/>
    </xf>
    <xf numFmtId="0" fontId="20" fillId="3" borderId="19" xfId="1" applyFont="1" applyFill="1" applyBorder="1" applyAlignment="1">
      <alignment vertical="center"/>
    </xf>
    <xf numFmtId="0" fontId="18" fillId="0" borderId="10" xfId="1" applyFont="1" applyFill="1" applyBorder="1" applyAlignment="1">
      <alignment horizontal="center" vertical="center"/>
    </xf>
    <xf numFmtId="178" fontId="18" fillId="0" borderId="14" xfId="1" applyNumberFormat="1" applyFont="1" applyFill="1" applyBorder="1" applyAlignment="1">
      <alignment vertical="center"/>
    </xf>
    <xf numFmtId="178" fontId="18" fillId="0" borderId="49" xfId="1" applyNumberFormat="1" applyFont="1" applyFill="1" applyBorder="1" applyAlignment="1">
      <alignment vertical="center"/>
    </xf>
    <xf numFmtId="184" fontId="18" fillId="0" borderId="49" xfId="1" applyNumberFormat="1" applyFont="1" applyFill="1" applyBorder="1" applyAlignment="1">
      <alignment vertical="center"/>
    </xf>
    <xf numFmtId="184" fontId="18" fillId="0" borderId="14" xfId="1" applyNumberFormat="1" applyFont="1" applyFill="1" applyBorder="1" applyAlignment="1">
      <alignment vertical="center"/>
    </xf>
    <xf numFmtId="185" fontId="18" fillId="0" borderId="17" xfId="1" applyNumberFormat="1" applyFont="1" applyFill="1" applyBorder="1" applyAlignment="1">
      <alignment vertical="center"/>
    </xf>
    <xf numFmtId="0" fontId="18" fillId="0" borderId="12" xfId="1" applyFont="1" applyFill="1" applyBorder="1" applyAlignment="1">
      <alignment horizontal="center" vertical="center"/>
    </xf>
    <xf numFmtId="178" fontId="18" fillId="0" borderId="16" xfId="1" applyNumberFormat="1" applyFont="1" applyFill="1" applyBorder="1" applyAlignment="1">
      <alignment vertical="center"/>
    </xf>
    <xf numFmtId="178" fontId="18" fillId="0" borderId="50" xfId="1" applyNumberFormat="1" applyFont="1" applyFill="1" applyBorder="1" applyAlignment="1">
      <alignment vertical="center"/>
    </xf>
    <xf numFmtId="184" fontId="18" fillId="0" borderId="50" xfId="1" applyNumberFormat="1" applyFont="1" applyFill="1" applyBorder="1" applyAlignment="1">
      <alignment vertical="center"/>
    </xf>
    <xf numFmtId="184" fontId="18" fillId="0" borderId="16" xfId="1" applyNumberFormat="1" applyFont="1" applyFill="1" applyBorder="1" applyAlignment="1">
      <alignment vertical="center"/>
    </xf>
    <xf numFmtId="0" fontId="18" fillId="0" borderId="22" xfId="1" applyFont="1" applyFill="1" applyBorder="1" applyAlignment="1">
      <alignment horizontal="center" vertical="center"/>
    </xf>
    <xf numFmtId="178" fontId="18" fillId="0" borderId="46" xfId="1" applyNumberFormat="1" applyFont="1" applyFill="1" applyBorder="1" applyAlignment="1">
      <alignment vertical="center"/>
    </xf>
    <xf numFmtId="178" fontId="18" fillId="0" borderId="51" xfId="1" applyNumberFormat="1" applyFont="1" applyFill="1" applyBorder="1" applyAlignment="1">
      <alignment vertical="center"/>
    </xf>
    <xf numFmtId="184" fontId="18" fillId="0" borderId="51" xfId="1" applyNumberFormat="1" applyFont="1" applyFill="1" applyBorder="1" applyAlignment="1">
      <alignment vertical="center"/>
    </xf>
    <xf numFmtId="184" fontId="18" fillId="0" borderId="46" xfId="1" applyNumberFormat="1" applyFont="1" applyFill="1" applyBorder="1" applyAlignment="1">
      <alignment vertical="center"/>
    </xf>
    <xf numFmtId="185" fontId="18" fillId="0" borderId="47" xfId="1" applyNumberFormat="1" applyFont="1" applyFill="1" applyBorder="1" applyAlignment="1">
      <alignment vertical="center"/>
    </xf>
    <xf numFmtId="178" fontId="18" fillId="0" borderId="0" xfId="1" applyNumberFormat="1" applyFont="1" applyFill="1" applyAlignment="1">
      <alignment vertical="center"/>
    </xf>
    <xf numFmtId="0" fontId="18" fillId="3" borderId="30" xfId="1" applyFont="1" applyFill="1" applyBorder="1" applyAlignment="1">
      <alignment horizontal="center" vertical="center" wrapText="1"/>
    </xf>
    <xf numFmtId="0" fontId="15" fillId="0" borderId="0" xfId="1" applyFont="1" applyFill="1" applyBorder="1" applyAlignment="1">
      <alignment horizontal="center" vertical="center"/>
    </xf>
    <xf numFmtId="0" fontId="6" fillId="3" borderId="20" xfId="1" applyFont="1" applyFill="1" applyBorder="1" applyAlignment="1">
      <alignment horizontal="center" vertical="center"/>
    </xf>
    <xf numFmtId="0" fontId="18" fillId="0" borderId="41" xfId="1" applyFont="1" applyFill="1" applyBorder="1" applyAlignment="1">
      <alignment vertical="center"/>
    </xf>
    <xf numFmtId="0" fontId="6" fillId="0" borderId="22" xfId="1" applyBorder="1" applyAlignment="1">
      <alignment horizontal="center" vertical="center"/>
    </xf>
    <xf numFmtId="186" fontId="20" fillId="0" borderId="46" xfId="1" applyNumberFormat="1" applyFont="1" applyFill="1" applyBorder="1" applyAlignment="1">
      <alignment vertical="center"/>
    </xf>
    <xf numFmtId="187" fontId="18" fillId="0" borderId="14" xfId="1" applyNumberFormat="1" applyFont="1" applyFill="1" applyBorder="1" applyAlignment="1">
      <alignment vertical="center"/>
    </xf>
    <xf numFmtId="188" fontId="18" fillId="0" borderId="17" xfId="1" applyNumberFormat="1" applyFont="1" applyFill="1" applyBorder="1" applyAlignment="1">
      <alignment vertical="center"/>
    </xf>
    <xf numFmtId="187" fontId="18" fillId="0" borderId="16" xfId="1" applyNumberFormat="1" applyFont="1" applyFill="1" applyBorder="1" applyAlignment="1">
      <alignment vertical="center"/>
    </xf>
    <xf numFmtId="187" fontId="18" fillId="0" borderId="46" xfId="1" applyNumberFormat="1" applyFont="1" applyFill="1" applyBorder="1" applyAlignment="1">
      <alignment vertical="center"/>
    </xf>
    <xf numFmtId="188" fontId="18" fillId="0" borderId="47" xfId="1" applyNumberFormat="1" applyFont="1" applyFill="1" applyBorder="1" applyAlignment="1">
      <alignment vertical="center"/>
    </xf>
    <xf numFmtId="0" fontId="11" fillId="0" borderId="0" xfId="1" applyFont="1"/>
    <xf numFmtId="0" fontId="15" fillId="3" borderId="52" xfId="1" applyFont="1" applyFill="1" applyBorder="1" applyAlignment="1">
      <alignment horizontal="center" vertical="center"/>
    </xf>
    <xf numFmtId="0" fontId="26" fillId="3" borderId="3" xfId="1" applyFont="1" applyFill="1" applyBorder="1" applyAlignment="1">
      <alignment horizontal="left" vertical="center" wrapText="1" indent="1"/>
    </xf>
    <xf numFmtId="189" fontId="26" fillId="3" borderId="34" xfId="1" applyNumberFormat="1" applyFont="1" applyFill="1" applyBorder="1" applyAlignment="1">
      <alignment horizontal="left" vertical="center" indent="1"/>
    </xf>
    <xf numFmtId="189" fontId="26" fillId="3" borderId="34" xfId="1" applyNumberFormat="1" applyFont="1" applyFill="1" applyBorder="1" applyAlignment="1">
      <alignment horizontal="center" vertical="center"/>
    </xf>
    <xf numFmtId="0" fontId="26" fillId="3" borderId="5" xfId="1" applyFont="1" applyFill="1" applyBorder="1" applyAlignment="1">
      <alignment horizontal="left" vertical="center" indent="1"/>
    </xf>
    <xf numFmtId="0" fontId="15" fillId="0" borderId="53" xfId="1" applyFont="1" applyFill="1" applyBorder="1" applyAlignment="1">
      <alignment horizontal="center" vertical="center"/>
    </xf>
    <xf numFmtId="0" fontId="15" fillId="0" borderId="54" xfId="1" applyFont="1" applyFill="1" applyBorder="1" applyAlignment="1">
      <alignment vertical="center" wrapText="1"/>
    </xf>
    <xf numFmtId="189" fontId="15" fillId="0" borderId="55" xfId="1" applyNumberFormat="1" applyFont="1" applyFill="1" applyBorder="1" applyAlignment="1">
      <alignment vertical="center"/>
    </xf>
    <xf numFmtId="0" fontId="15" fillId="0" borderId="55" xfId="1" applyFont="1" applyFill="1" applyBorder="1" applyAlignment="1">
      <alignment horizontal="center" vertical="center"/>
    </xf>
    <xf numFmtId="0" fontId="15" fillId="0" borderId="56" xfId="1" applyFont="1" applyFill="1" applyBorder="1" applyAlignment="1">
      <alignment horizontal="left" vertical="center" indent="1"/>
    </xf>
    <xf numFmtId="0" fontId="15" fillId="0" borderId="57" xfId="1" applyFont="1" applyFill="1" applyBorder="1" applyAlignment="1">
      <alignment horizontal="center" vertical="center"/>
    </xf>
    <xf numFmtId="0" fontId="15" fillId="0" borderId="58" xfId="1" applyFont="1" applyFill="1" applyBorder="1" applyAlignment="1">
      <alignment vertical="center" wrapText="1"/>
    </xf>
    <xf numFmtId="190" fontId="15" fillId="0" borderId="59" xfId="1" applyNumberFormat="1" applyFont="1" applyFill="1" applyBorder="1" applyAlignment="1">
      <alignment vertical="center"/>
    </xf>
    <xf numFmtId="0" fontId="15" fillId="0" borderId="59" xfId="1" applyFont="1" applyFill="1" applyBorder="1" applyAlignment="1">
      <alignment horizontal="center" vertical="center"/>
    </xf>
    <xf numFmtId="0" fontId="15" fillId="0" borderId="60" xfId="1" applyFont="1" applyFill="1" applyBorder="1" applyAlignment="1">
      <alignment horizontal="left" vertical="center" indent="1"/>
    </xf>
    <xf numFmtId="189" fontId="15" fillId="0" borderId="59" xfId="1" applyNumberFormat="1" applyFont="1" applyFill="1" applyBorder="1" applyAlignment="1">
      <alignment vertical="center"/>
    </xf>
    <xf numFmtId="0" fontId="11" fillId="0" borderId="59" xfId="1" applyFont="1" applyBorder="1" applyAlignment="1">
      <alignment horizontal="center" vertical="center"/>
    </xf>
    <xf numFmtId="0" fontId="11" fillId="0" borderId="60" xfId="1" applyFont="1" applyBorder="1" applyAlignment="1">
      <alignment horizontal="left" vertical="center" wrapText="1" indent="1"/>
    </xf>
    <xf numFmtId="0" fontId="11" fillId="0" borderId="61" xfId="1" applyFont="1" applyBorder="1" applyAlignment="1">
      <alignment horizontal="center" vertical="center"/>
    </xf>
    <xf numFmtId="0" fontId="15" fillId="0" borderId="62" xfId="1" applyFont="1" applyFill="1" applyBorder="1" applyAlignment="1">
      <alignment vertical="center" wrapText="1"/>
    </xf>
    <xf numFmtId="190" fontId="15" fillId="0" borderId="63" xfId="1" applyNumberFormat="1" applyFont="1" applyFill="1" applyBorder="1" applyAlignment="1">
      <alignment vertical="center"/>
    </xf>
    <xf numFmtId="0" fontId="11" fillId="0" borderId="63" xfId="1" applyFont="1" applyBorder="1" applyAlignment="1">
      <alignment horizontal="center" vertical="center"/>
    </xf>
    <xf numFmtId="0" fontId="11" fillId="0" borderId="64" xfId="1" applyFont="1" applyBorder="1" applyAlignment="1">
      <alignment horizontal="left" vertical="center" wrapText="1" indent="1"/>
    </xf>
    <xf numFmtId="0" fontId="11" fillId="0" borderId="0" xfId="1" applyFont="1" applyAlignment="1">
      <alignment horizontal="center"/>
    </xf>
    <xf numFmtId="189" fontId="15" fillId="0" borderId="63" xfId="1" applyNumberFormat="1" applyFont="1" applyFill="1" applyBorder="1" applyAlignment="1">
      <alignment vertical="center"/>
    </xf>
    <xf numFmtId="0" fontId="15" fillId="0" borderId="63" xfId="1" applyFont="1" applyFill="1" applyBorder="1" applyAlignment="1">
      <alignment horizontal="center" vertical="center"/>
    </xf>
    <xf numFmtId="0" fontId="15" fillId="0" borderId="64" xfId="1" applyFont="1" applyFill="1" applyBorder="1" applyAlignment="1">
      <alignment horizontal="left" vertical="center" indent="1"/>
    </xf>
    <xf numFmtId="0" fontId="15" fillId="0" borderId="0" xfId="1" applyFont="1"/>
    <xf numFmtId="0" fontId="27" fillId="0" borderId="0" xfId="1" applyFont="1"/>
    <xf numFmtId="0" fontId="15" fillId="0" borderId="0" xfId="1" applyFont="1" applyAlignment="1">
      <alignment horizontal="right"/>
    </xf>
    <xf numFmtId="0" fontId="28" fillId="0" borderId="0" xfId="1" applyFont="1"/>
    <xf numFmtId="0" fontId="29" fillId="0" borderId="0" xfId="1" applyFont="1"/>
    <xf numFmtId="0" fontId="29" fillId="0" borderId="0" xfId="1" applyFont="1" applyAlignment="1"/>
    <xf numFmtId="183" fontId="15" fillId="3" borderId="36" xfId="1" applyNumberFormat="1" applyFont="1" applyFill="1" applyBorder="1" applyAlignment="1">
      <alignment horizontal="center"/>
    </xf>
    <xf numFmtId="0" fontId="15" fillId="3" borderId="4" xfId="1" applyFont="1" applyFill="1" applyBorder="1"/>
    <xf numFmtId="0" fontId="15" fillId="3" borderId="37" xfId="1" applyFont="1" applyFill="1" applyBorder="1"/>
    <xf numFmtId="0" fontId="29" fillId="0" borderId="0" xfId="1" applyFont="1" applyAlignment="1">
      <alignment shrinkToFit="1"/>
    </xf>
    <xf numFmtId="185" fontId="29" fillId="0" borderId="0" xfId="1" applyNumberFormat="1" applyFont="1"/>
    <xf numFmtId="0" fontId="15" fillId="3" borderId="0" xfId="1" applyFont="1" applyFill="1"/>
    <xf numFmtId="0" fontId="15" fillId="3" borderId="67" xfId="1" applyFont="1" applyFill="1" applyBorder="1"/>
    <xf numFmtId="183" fontId="15" fillId="3" borderId="0" xfId="1" applyNumberFormat="1" applyFont="1" applyFill="1" applyBorder="1" applyAlignment="1">
      <alignment horizontal="center" shrinkToFit="1"/>
    </xf>
    <xf numFmtId="0" fontId="15" fillId="3" borderId="15" xfId="1" applyFont="1" applyFill="1" applyBorder="1" applyAlignment="1">
      <alignment horizontal="center" shrinkToFit="1"/>
    </xf>
    <xf numFmtId="0" fontId="15" fillId="3" borderId="16" xfId="1" applyFont="1" applyFill="1" applyBorder="1"/>
    <xf numFmtId="0" fontId="11" fillId="3" borderId="17" xfId="1" applyFont="1" applyFill="1" applyBorder="1" applyAlignment="1">
      <alignment horizontal="center"/>
    </xf>
    <xf numFmtId="0" fontId="15" fillId="3" borderId="18" xfId="1" applyFont="1" applyFill="1" applyBorder="1"/>
    <xf numFmtId="0" fontId="15" fillId="3" borderId="19" xfId="1" applyFont="1" applyFill="1" applyBorder="1" applyAlignment="1">
      <alignment horizontal="center"/>
    </xf>
    <xf numFmtId="0" fontId="15" fillId="0" borderId="12" xfId="1" applyFont="1" applyFill="1" applyBorder="1" applyAlignment="1">
      <alignment vertical="center"/>
    </xf>
    <xf numFmtId="185" fontId="15" fillId="0" borderId="49" xfId="1" applyNumberFormat="1" applyFont="1" applyBorder="1"/>
    <xf numFmtId="189" fontId="15" fillId="0" borderId="49" xfId="1" applyNumberFormat="1" applyFont="1" applyBorder="1"/>
    <xf numFmtId="189" fontId="15" fillId="0" borderId="15" xfId="1" applyNumberFormat="1" applyFont="1" applyBorder="1"/>
    <xf numFmtId="0" fontId="15" fillId="0" borderId="69" xfId="1" applyFont="1" applyFill="1" applyBorder="1" applyAlignment="1">
      <alignment vertical="center"/>
    </xf>
    <xf numFmtId="189" fontId="15" fillId="0" borderId="70" xfId="1" applyNumberFormat="1" applyFont="1" applyBorder="1"/>
    <xf numFmtId="189" fontId="15" fillId="0" borderId="60" xfId="1" applyNumberFormat="1" applyFont="1" applyBorder="1"/>
    <xf numFmtId="0" fontId="15" fillId="0" borderId="20" xfId="1" applyFont="1" applyFill="1" applyBorder="1" applyAlignment="1">
      <alignment vertical="center"/>
    </xf>
    <xf numFmtId="189" fontId="15" fillId="0" borderId="48" xfId="1" applyNumberFormat="1" applyFont="1" applyBorder="1"/>
    <xf numFmtId="189" fontId="15" fillId="0" borderId="19" xfId="1" applyNumberFormat="1" applyFont="1" applyBorder="1"/>
    <xf numFmtId="0" fontId="15" fillId="0" borderId="43" xfId="1" applyFont="1" applyBorder="1" applyAlignment="1"/>
    <xf numFmtId="189" fontId="15" fillId="0" borderId="71" xfId="1" applyNumberFormat="1" applyFont="1" applyBorder="1"/>
    <xf numFmtId="189" fontId="15" fillId="0" borderId="47" xfId="1" applyNumberFormat="1" applyFont="1" applyBorder="1"/>
    <xf numFmtId="0" fontId="30" fillId="0" borderId="0" xfId="1" applyFont="1" applyBorder="1"/>
    <xf numFmtId="0" fontId="15" fillId="0" borderId="0" xfId="1" applyFont="1" applyBorder="1"/>
    <xf numFmtId="0" fontId="30" fillId="0" borderId="0" xfId="1" applyFont="1"/>
    <xf numFmtId="0" fontId="15" fillId="0" borderId="24" xfId="1" applyFont="1" applyBorder="1" applyAlignment="1">
      <alignment horizontal="right"/>
    </xf>
    <xf numFmtId="0" fontId="15" fillId="3" borderId="31" xfId="1" applyFont="1" applyFill="1" applyBorder="1" applyAlignment="1">
      <alignment horizontal="center" vertical="center"/>
    </xf>
    <xf numFmtId="0" fontId="15" fillId="3" borderId="32" xfId="1" applyFont="1" applyFill="1" applyBorder="1" applyAlignment="1">
      <alignment horizontal="center" vertical="center" shrinkToFit="1"/>
    </xf>
    <xf numFmtId="0" fontId="15" fillId="3" borderId="17" xfId="1" applyFont="1" applyFill="1" applyBorder="1" applyAlignment="1">
      <alignment horizontal="center" vertical="center" shrinkToFit="1"/>
    </xf>
    <xf numFmtId="0" fontId="15" fillId="3" borderId="19" xfId="1" applyFont="1" applyFill="1" applyBorder="1" applyAlignment="1">
      <alignment horizontal="center" vertical="center"/>
    </xf>
    <xf numFmtId="185" fontId="15" fillId="0" borderId="16" xfId="1" applyNumberFormat="1" applyFont="1" applyBorder="1"/>
    <xf numFmtId="189" fontId="15" fillId="0" borderId="16" xfId="1" applyNumberFormat="1" applyFont="1" applyBorder="1"/>
    <xf numFmtId="185" fontId="15" fillId="0" borderId="42" xfId="1" applyNumberFormat="1" applyFont="1" applyFill="1" applyBorder="1"/>
    <xf numFmtId="0" fontId="15" fillId="0" borderId="69" xfId="1" applyFont="1" applyBorder="1" applyAlignment="1">
      <alignment vertical="center" shrinkToFit="1"/>
    </xf>
    <xf numFmtId="185" fontId="15" fillId="0" borderId="59" xfId="1" applyNumberFormat="1" applyFont="1" applyBorder="1"/>
    <xf numFmtId="185" fontId="15" fillId="0" borderId="72" xfId="1" applyNumberFormat="1" applyFont="1" applyFill="1" applyBorder="1"/>
    <xf numFmtId="0" fontId="15" fillId="0" borderId="0" xfId="1" applyFont="1" applyAlignment="1">
      <alignment vertical="top"/>
    </xf>
    <xf numFmtId="185" fontId="15" fillId="0" borderId="0" xfId="1" applyNumberFormat="1" applyFont="1"/>
    <xf numFmtId="183" fontId="29" fillId="0" borderId="0" xfId="1" applyNumberFormat="1" applyFont="1"/>
    <xf numFmtId="0" fontId="15" fillId="0" borderId="0" xfId="1" applyFont="1" applyAlignment="1">
      <alignment horizontal="center"/>
    </xf>
    <xf numFmtId="0" fontId="29" fillId="0" borderId="0" xfId="1" applyFont="1" applyAlignment="1">
      <alignment horizontal="center"/>
    </xf>
    <xf numFmtId="185" fontId="15" fillId="0" borderId="73" xfId="1" applyNumberFormat="1" applyFont="1" applyBorder="1"/>
    <xf numFmtId="185" fontId="15" fillId="0" borderId="74" xfId="1" applyNumberFormat="1" applyFont="1" applyFill="1" applyBorder="1"/>
    <xf numFmtId="38" fontId="29" fillId="0" borderId="0" xfId="1" applyNumberFormat="1" applyFont="1" applyBorder="1"/>
    <xf numFmtId="183" fontId="15" fillId="0" borderId="0" xfId="1" applyNumberFormat="1" applyFont="1" applyBorder="1"/>
    <xf numFmtId="185" fontId="15" fillId="0" borderId="60" xfId="1" applyNumberFormat="1" applyFont="1" applyFill="1" applyBorder="1"/>
    <xf numFmtId="189" fontId="15" fillId="0" borderId="75" xfId="1" applyNumberFormat="1" applyFont="1" applyBorder="1"/>
    <xf numFmtId="183" fontId="15" fillId="0" borderId="0" xfId="1" applyNumberFormat="1" applyFont="1"/>
    <xf numFmtId="38" fontId="15" fillId="0" borderId="0" xfId="1" applyNumberFormat="1" applyFont="1"/>
    <xf numFmtId="185" fontId="29" fillId="0" borderId="76" xfId="1" applyNumberFormat="1" applyFont="1" applyBorder="1"/>
    <xf numFmtId="0" fontId="6" fillId="0" borderId="0" xfId="1"/>
    <xf numFmtId="189" fontId="15" fillId="0" borderId="8" xfId="1" applyNumberFormat="1" applyFont="1" applyBorder="1"/>
    <xf numFmtId="189" fontId="15" fillId="0" borderId="0" xfId="1" applyNumberFormat="1" applyFont="1" applyBorder="1"/>
    <xf numFmtId="189" fontId="29" fillId="0" borderId="0" xfId="1" applyNumberFormat="1" applyFont="1"/>
    <xf numFmtId="183" fontId="29" fillId="0" borderId="0" xfId="1" applyNumberFormat="1" applyFont="1" applyBorder="1"/>
    <xf numFmtId="0" fontId="32" fillId="0" borderId="0" xfId="1" applyFont="1" applyBorder="1"/>
    <xf numFmtId="177" fontId="15" fillId="0" borderId="0" xfId="1" applyNumberFormat="1" applyFont="1" applyBorder="1"/>
    <xf numFmtId="183" fontId="15" fillId="0" borderId="0" xfId="1" applyNumberFormat="1" applyFont="1" applyBorder="1" applyAlignment="1">
      <alignment horizontal="center"/>
    </xf>
    <xf numFmtId="183" fontId="15" fillId="0" borderId="0" xfId="1" applyNumberFormat="1" applyFont="1" applyAlignment="1">
      <alignment horizontal="center"/>
    </xf>
    <xf numFmtId="0" fontId="32" fillId="0" borderId="0" xfId="1" applyFont="1" applyBorder="1" applyAlignment="1">
      <alignment shrinkToFit="1"/>
    </xf>
    <xf numFmtId="185" fontId="32" fillId="0" borderId="0" xfId="1" applyNumberFormat="1" applyFont="1" applyBorder="1"/>
    <xf numFmtId="183" fontId="32" fillId="0" borderId="0" xfId="1" applyNumberFormat="1" applyFont="1" applyBorder="1"/>
    <xf numFmtId="185" fontId="15" fillId="0" borderId="0" xfId="1" applyNumberFormat="1" applyFont="1" applyBorder="1"/>
    <xf numFmtId="191" fontId="15" fillId="0" borderId="0" xfId="1" applyNumberFormat="1" applyFont="1"/>
    <xf numFmtId="0" fontId="15" fillId="0" borderId="77" xfId="1" applyFont="1" applyBorder="1" applyAlignment="1">
      <alignment vertical="center" shrinkToFit="1"/>
    </xf>
    <xf numFmtId="185" fontId="15" fillId="0" borderId="78" xfId="1" applyNumberFormat="1" applyFont="1" applyBorder="1"/>
    <xf numFmtId="185" fontId="15" fillId="0" borderId="79" xfId="1" applyNumberFormat="1" applyFont="1" applyFill="1" applyBorder="1"/>
    <xf numFmtId="0" fontId="15" fillId="0" borderId="43" xfId="1" applyFont="1" applyBorder="1"/>
    <xf numFmtId="189" fontId="15" fillId="0" borderId="33" xfId="1" applyNumberFormat="1" applyFont="1" applyBorder="1"/>
    <xf numFmtId="185" fontId="15" fillId="0" borderId="26" xfId="1" applyNumberFormat="1" applyFont="1" applyFill="1" applyBorder="1"/>
    <xf numFmtId="185" fontId="15" fillId="0" borderId="8" xfId="1" applyNumberFormat="1" applyFont="1" applyBorder="1"/>
    <xf numFmtId="185" fontId="15" fillId="0" borderId="0" xfId="1" applyNumberFormat="1" applyFont="1" applyFill="1" applyBorder="1"/>
    <xf numFmtId="185" fontId="32" fillId="0" borderId="8" xfId="1" applyNumberFormat="1" applyFont="1" applyBorder="1"/>
    <xf numFmtId="185" fontId="15" fillId="0" borderId="75" xfId="1" applyNumberFormat="1" applyFont="1" applyBorder="1"/>
    <xf numFmtId="189" fontId="32" fillId="0" borderId="0" xfId="1" applyNumberFormat="1" applyFont="1" applyBorder="1"/>
    <xf numFmtId="189" fontId="15" fillId="0" borderId="0" xfId="1" applyNumberFormat="1" applyFont="1"/>
    <xf numFmtId="183" fontId="15" fillId="3" borderId="32" xfId="1" applyNumberFormat="1" applyFont="1" applyFill="1" applyBorder="1" applyAlignment="1">
      <alignment horizontal="center" shrinkToFit="1"/>
    </xf>
    <xf numFmtId="183" fontId="15" fillId="3" borderId="17" xfId="1" applyNumberFormat="1" applyFont="1" applyFill="1" applyBorder="1" applyAlignment="1">
      <alignment horizontal="center" shrinkToFit="1"/>
    </xf>
    <xf numFmtId="0" fontId="15" fillId="0" borderId="0" xfId="1" applyFont="1" applyAlignment="1"/>
    <xf numFmtId="0" fontId="15" fillId="3" borderId="17" xfId="1" applyFont="1" applyFill="1" applyBorder="1"/>
    <xf numFmtId="177" fontId="15" fillId="0" borderId="8" xfId="1" applyNumberFormat="1" applyFont="1" applyBorder="1"/>
    <xf numFmtId="192" fontId="15" fillId="0" borderId="8" xfId="1" applyNumberFormat="1" applyFont="1" applyBorder="1"/>
    <xf numFmtId="177" fontId="15" fillId="0" borderId="8" xfId="1" applyNumberFormat="1" applyFont="1" applyBorder="1" applyAlignment="1">
      <alignment vertical="center"/>
    </xf>
    <xf numFmtId="0" fontId="15" fillId="0" borderId="38" xfId="1" applyFont="1" applyFill="1" applyBorder="1" applyAlignment="1">
      <alignment vertical="center"/>
    </xf>
    <xf numFmtId="187" fontId="15" fillId="0" borderId="15" xfId="1" applyNumberFormat="1" applyFont="1" applyBorder="1"/>
    <xf numFmtId="177" fontId="15" fillId="0" borderId="0" xfId="1" applyNumberFormat="1" applyFont="1"/>
    <xf numFmtId="177" fontId="15" fillId="0" borderId="0" xfId="1" applyNumberFormat="1" applyFont="1" applyBorder="1" applyAlignment="1">
      <alignment horizontal="center" vertical="center"/>
    </xf>
    <xf numFmtId="0" fontId="15" fillId="0" borderId="57" xfId="1" applyFont="1" applyFill="1" applyBorder="1" applyAlignment="1">
      <alignment vertical="center"/>
    </xf>
    <xf numFmtId="187" fontId="15" fillId="0" borderId="60" xfId="1" applyNumberFormat="1" applyFont="1" applyBorder="1"/>
    <xf numFmtId="192" fontId="15" fillId="0" borderId="0" xfId="1" applyNumberFormat="1" applyFont="1"/>
    <xf numFmtId="0" fontId="15" fillId="0" borderId="80" xfId="1" applyFont="1" applyFill="1" applyBorder="1" applyAlignment="1">
      <alignment vertical="center"/>
    </xf>
    <xf numFmtId="187" fontId="15" fillId="0" borderId="19" xfId="1" applyNumberFormat="1" applyFont="1" applyBorder="1"/>
    <xf numFmtId="0" fontId="29" fillId="0" borderId="0" xfId="1" applyFont="1" applyBorder="1" applyAlignment="1">
      <alignment shrinkToFit="1"/>
    </xf>
    <xf numFmtId="185" fontId="29" fillId="0" borderId="0" xfId="1" applyNumberFormat="1" applyFont="1" applyBorder="1"/>
    <xf numFmtId="0" fontId="15" fillId="0" borderId="81" xfId="1" applyFont="1" applyBorder="1" applyAlignment="1"/>
    <xf numFmtId="187" fontId="15" fillId="0" borderId="26" xfId="1" applyNumberFormat="1" applyFont="1" applyBorder="1"/>
    <xf numFmtId="183" fontId="15" fillId="0" borderId="0" xfId="1" applyNumberFormat="1" applyFont="1" applyBorder="1" applyAlignment="1">
      <alignment horizontal="center" shrinkToFit="1"/>
    </xf>
    <xf numFmtId="0" fontId="15" fillId="0" borderId="41" xfId="1" applyFont="1" applyBorder="1" applyAlignment="1">
      <alignment shrinkToFit="1"/>
    </xf>
    <xf numFmtId="193" fontId="15" fillId="0" borderId="17" xfId="1" applyNumberFormat="1" applyFont="1" applyBorder="1"/>
    <xf numFmtId="0" fontId="15" fillId="0" borderId="57" xfId="1" applyFont="1" applyBorder="1" applyAlignment="1">
      <alignment shrinkToFit="1"/>
    </xf>
    <xf numFmtId="193" fontId="15" fillId="0" borderId="60" xfId="1" applyNumberFormat="1" applyFont="1" applyBorder="1"/>
    <xf numFmtId="0" fontId="15" fillId="0" borderId="0" xfId="1" applyFont="1" applyAlignment="1">
      <alignment vertical="center"/>
    </xf>
    <xf numFmtId="0" fontId="15" fillId="0" borderId="0" xfId="1" applyFont="1" applyBorder="1" applyAlignment="1">
      <alignment shrinkToFit="1"/>
    </xf>
    <xf numFmtId="0" fontId="15" fillId="0" borderId="82" xfId="1" applyFont="1" applyBorder="1" applyAlignment="1">
      <alignment shrinkToFit="1"/>
    </xf>
    <xf numFmtId="193" fontId="15" fillId="0" borderId="83" xfId="1" applyNumberFormat="1" applyFont="1" applyBorder="1"/>
    <xf numFmtId="0" fontId="15" fillId="0" borderId="69" xfId="1" applyFont="1" applyBorder="1" applyAlignment="1">
      <alignment shrinkToFit="1"/>
    </xf>
    <xf numFmtId="0" fontId="15" fillId="0" borderId="0" xfId="1" applyFont="1" applyBorder="1" applyAlignment="1">
      <alignment horizontal="center"/>
    </xf>
    <xf numFmtId="191" fontId="15" fillId="0" borderId="0" xfId="1" applyNumberFormat="1" applyFont="1" applyBorder="1"/>
    <xf numFmtId="185" fontId="29" fillId="0" borderId="8" xfId="1" applyNumberFormat="1" applyFont="1" applyBorder="1"/>
    <xf numFmtId="0" fontId="15" fillId="0" borderId="0" xfId="1" applyFont="1" applyBorder="1" applyAlignment="1">
      <alignment horizontal="right"/>
    </xf>
    <xf numFmtId="190" fontId="15" fillId="0" borderId="0" xfId="1" applyNumberFormat="1" applyFont="1" applyBorder="1"/>
    <xf numFmtId="187" fontId="15" fillId="0" borderId="0" xfId="1" applyNumberFormat="1" applyFont="1" applyBorder="1"/>
    <xf numFmtId="189" fontId="32" fillId="0" borderId="0" xfId="1" applyNumberFormat="1" applyFont="1"/>
    <xf numFmtId="0" fontId="24" fillId="0" borderId="0" xfId="1" applyFont="1"/>
    <xf numFmtId="0" fontId="26" fillId="0" borderId="0" xfId="1" applyFont="1"/>
    <xf numFmtId="0" fontId="15" fillId="3" borderId="35" xfId="1" applyFont="1" applyFill="1" applyBorder="1"/>
    <xf numFmtId="0" fontId="15" fillId="3" borderId="84" xfId="1" applyFont="1" applyFill="1" applyBorder="1" applyAlignment="1">
      <alignment horizontal="center" vertical="center"/>
    </xf>
    <xf numFmtId="0" fontId="15" fillId="3" borderId="80" xfId="1" applyFont="1" applyFill="1" applyBorder="1" applyAlignment="1">
      <alignment vertical="center" shrinkToFit="1"/>
    </xf>
    <xf numFmtId="0" fontId="15" fillId="3" borderId="21" xfId="1" applyFont="1" applyFill="1" applyBorder="1" applyAlignment="1">
      <alignment horizontal="center" vertical="center"/>
    </xf>
    <xf numFmtId="0" fontId="15" fillId="3" borderId="85" xfId="1" applyFont="1" applyFill="1" applyBorder="1" applyAlignment="1">
      <alignment horizontal="center" vertical="center"/>
    </xf>
    <xf numFmtId="0" fontId="15" fillId="0" borderId="41" xfId="1" applyFont="1" applyFill="1" applyBorder="1" applyAlignment="1">
      <alignment horizontal="center"/>
    </xf>
    <xf numFmtId="194" fontId="15" fillId="0" borderId="11" xfId="1" applyNumberFormat="1" applyFont="1" applyFill="1" applyBorder="1" applyAlignment="1">
      <alignment vertical="center"/>
    </xf>
    <xf numFmtId="185" fontId="15" fillId="4" borderId="15" xfId="1" applyNumberFormat="1" applyFont="1" applyFill="1" applyBorder="1" applyAlignment="1">
      <alignment vertical="center"/>
    </xf>
    <xf numFmtId="194" fontId="15" fillId="0" borderId="13" xfId="1" applyNumberFormat="1" applyFont="1" applyFill="1" applyBorder="1" applyAlignment="1">
      <alignment vertical="center"/>
    </xf>
    <xf numFmtId="185" fontId="15" fillId="4" borderId="17" xfId="1" applyNumberFormat="1" applyFont="1" applyFill="1" applyBorder="1" applyAlignment="1">
      <alignment vertical="center"/>
    </xf>
    <xf numFmtId="0" fontId="15" fillId="0" borderId="80" xfId="1" applyFont="1" applyFill="1" applyBorder="1" applyAlignment="1">
      <alignment horizontal="center"/>
    </xf>
    <xf numFmtId="194" fontId="15" fillId="0" borderId="21" xfId="1" applyNumberFormat="1" applyFont="1" applyFill="1" applyBorder="1" applyAlignment="1">
      <alignment vertical="center"/>
    </xf>
    <xf numFmtId="185" fontId="15" fillId="4" borderId="19" xfId="1" applyNumberFormat="1" applyFont="1" applyFill="1" applyBorder="1" applyAlignment="1">
      <alignment vertical="center"/>
    </xf>
    <xf numFmtId="0" fontId="15" fillId="0" borderId="81" xfId="1" applyFont="1" applyBorder="1"/>
    <xf numFmtId="0" fontId="15" fillId="0" borderId="25" xfId="1" applyFont="1" applyBorder="1"/>
    <xf numFmtId="185" fontId="15" fillId="0" borderId="47" xfId="1" applyNumberFormat="1" applyFont="1" applyBorder="1" applyAlignment="1">
      <alignment vertical="center"/>
    </xf>
    <xf numFmtId="0" fontId="20" fillId="0" borderId="0" xfId="1" applyFont="1" applyBorder="1"/>
    <xf numFmtId="0" fontId="15" fillId="3" borderId="49" xfId="1" applyFont="1" applyFill="1" applyBorder="1"/>
    <xf numFmtId="0" fontId="15" fillId="3" borderId="11" xfId="1" applyFont="1" applyFill="1" applyBorder="1" applyAlignment="1">
      <alignment horizontal="center" vertical="center"/>
    </xf>
    <xf numFmtId="0" fontId="15" fillId="3" borderId="48" xfId="1" applyFont="1" applyFill="1" applyBorder="1"/>
    <xf numFmtId="0" fontId="15" fillId="0" borderId="50" xfId="1" applyFont="1" applyFill="1" applyBorder="1" applyAlignment="1">
      <alignment horizontal="center"/>
    </xf>
    <xf numFmtId="194" fontId="15" fillId="0" borderId="0" xfId="1" applyNumberFormat="1" applyFont="1" applyBorder="1" applyAlignment="1">
      <alignment vertical="center"/>
    </xf>
    <xf numFmtId="0" fontId="15" fillId="0" borderId="48" xfId="1" applyFont="1" applyFill="1" applyBorder="1" applyAlignment="1">
      <alignment horizontal="center"/>
    </xf>
    <xf numFmtId="0" fontId="15" fillId="0" borderId="0" xfId="1" applyFont="1" applyFill="1" applyBorder="1" applyAlignment="1">
      <alignment horizontal="center"/>
    </xf>
    <xf numFmtId="194" fontId="15" fillId="0" borderId="0" xfId="1" applyNumberFormat="1" applyFont="1" applyFill="1" applyBorder="1" applyAlignment="1">
      <alignment vertical="center"/>
    </xf>
    <xf numFmtId="194" fontId="20" fillId="0" borderId="0" xfId="1" applyNumberFormat="1" applyFont="1" applyBorder="1" applyAlignment="1">
      <alignment vertical="center"/>
    </xf>
    <xf numFmtId="49" fontId="15" fillId="0" borderId="0" xfId="1" applyNumberFormat="1" applyFont="1" applyBorder="1"/>
    <xf numFmtId="0" fontId="15" fillId="3" borderId="14" xfId="1" applyFont="1" applyFill="1" applyBorder="1"/>
    <xf numFmtId="0" fontId="15" fillId="3" borderId="18" xfId="1" applyFont="1" applyFill="1" applyBorder="1" applyAlignment="1">
      <alignment horizontal="center" vertical="center" wrapText="1"/>
    </xf>
    <xf numFmtId="0" fontId="15" fillId="0" borderId="13" xfId="1" applyFont="1" applyFill="1" applyBorder="1"/>
    <xf numFmtId="185" fontId="20" fillId="0" borderId="49" xfId="2" applyNumberFormat="1" applyFont="1" applyBorder="1" applyAlignment="1">
      <alignment vertical="center"/>
    </xf>
    <xf numFmtId="185" fontId="20" fillId="0" borderId="39" xfId="2" applyNumberFormat="1" applyFont="1" applyBorder="1" applyAlignment="1">
      <alignment vertical="center"/>
    </xf>
    <xf numFmtId="185" fontId="20" fillId="0" borderId="11" xfId="2" applyNumberFormat="1" applyFont="1" applyBorder="1" applyAlignment="1">
      <alignment vertical="center"/>
    </xf>
    <xf numFmtId="185" fontId="20" fillId="0" borderId="14" xfId="1" applyNumberFormat="1" applyFont="1" applyBorder="1" applyAlignment="1">
      <alignment vertical="center"/>
    </xf>
    <xf numFmtId="185" fontId="20" fillId="0" borderId="50" xfId="2" applyNumberFormat="1" applyFont="1" applyBorder="1" applyAlignment="1">
      <alignment vertical="center"/>
    </xf>
    <xf numFmtId="185" fontId="20" fillId="0" borderId="0" xfId="2" applyNumberFormat="1" applyFont="1" applyBorder="1" applyAlignment="1">
      <alignment vertical="center"/>
    </xf>
    <xf numFmtId="185" fontId="20" fillId="0" borderId="13" xfId="2" applyNumberFormat="1" applyFont="1" applyBorder="1" applyAlignment="1">
      <alignment vertical="center"/>
    </xf>
    <xf numFmtId="185" fontId="20" fillId="0" borderId="16" xfId="1" applyNumberFormat="1" applyFont="1" applyBorder="1" applyAlignment="1">
      <alignment vertical="center"/>
    </xf>
    <xf numFmtId="0" fontId="15" fillId="0" borderId="21" xfId="1" applyFont="1" applyFill="1" applyBorder="1"/>
    <xf numFmtId="185" fontId="20" fillId="0" borderId="48" xfId="2" applyNumberFormat="1" applyFont="1" applyBorder="1" applyAlignment="1">
      <alignment vertical="center"/>
    </xf>
    <xf numFmtId="185" fontId="20" fillId="0" borderId="86" xfId="2" applyNumberFormat="1" applyFont="1" applyBorder="1" applyAlignment="1">
      <alignment vertical="center"/>
    </xf>
    <xf numFmtId="185" fontId="20" fillId="0" borderId="18" xfId="1" applyNumberFormat="1" applyFont="1" applyBorder="1" applyAlignment="1">
      <alignment vertical="center"/>
    </xf>
    <xf numFmtId="0" fontId="15" fillId="0" borderId="87" xfId="1" applyFont="1" applyBorder="1"/>
    <xf numFmtId="0" fontId="15" fillId="0" borderId="7" xfId="1" applyFont="1" applyBorder="1"/>
    <xf numFmtId="185" fontId="20" fillId="0" borderId="88" xfId="1" applyNumberFormat="1" applyFont="1" applyFill="1" applyBorder="1"/>
    <xf numFmtId="185" fontId="15" fillId="0" borderId="88" xfId="1" applyNumberFormat="1" applyFont="1" applyFill="1" applyBorder="1"/>
    <xf numFmtId="185" fontId="15" fillId="0" borderId="7" xfId="1" applyNumberFormat="1" applyFont="1" applyFill="1" applyBorder="1"/>
    <xf numFmtId="185" fontId="20" fillId="0" borderId="18" xfId="1" applyNumberFormat="1" applyFont="1" applyFill="1" applyBorder="1" applyAlignment="1">
      <alignment vertical="center"/>
    </xf>
    <xf numFmtId="0" fontId="20" fillId="0" borderId="0" xfId="1" applyFont="1" applyFill="1" applyBorder="1" applyAlignment="1">
      <alignment horizontal="center"/>
    </xf>
    <xf numFmtId="183" fontId="20" fillId="0" borderId="39" xfId="1" applyNumberFormat="1" applyFont="1" applyFill="1" applyBorder="1"/>
    <xf numFmtId="0" fontId="15" fillId="0" borderId="0" xfId="1" applyFont="1" applyFill="1" applyBorder="1"/>
    <xf numFmtId="183" fontId="20" fillId="0" borderId="0" xfId="1" applyNumberFormat="1" applyFont="1" applyFill="1" applyBorder="1"/>
    <xf numFmtId="0" fontId="15" fillId="3" borderId="37" xfId="1" applyFont="1" applyFill="1" applyBorder="1" applyAlignment="1">
      <alignment horizontal="center" vertical="center"/>
    </xf>
    <xf numFmtId="0" fontId="20" fillId="3" borderId="89" xfId="1" applyFont="1" applyFill="1" applyBorder="1"/>
    <xf numFmtId="0" fontId="15" fillId="3" borderId="89" xfId="1" applyFont="1" applyFill="1" applyBorder="1"/>
    <xf numFmtId="0" fontId="15" fillId="3" borderId="80" xfId="1" applyFont="1" applyFill="1" applyBorder="1" applyAlignment="1">
      <alignment vertical="center"/>
    </xf>
    <xf numFmtId="0" fontId="20" fillId="3" borderId="90" xfId="1" applyFont="1" applyFill="1" applyBorder="1" applyAlignment="1">
      <alignment horizontal="center" vertical="center"/>
    </xf>
    <xf numFmtId="0" fontId="15" fillId="3" borderId="90" xfId="1" applyFont="1" applyFill="1" applyBorder="1" applyAlignment="1">
      <alignment horizontal="center" vertical="center" wrapText="1"/>
    </xf>
    <xf numFmtId="0" fontId="15" fillId="0" borderId="42" xfId="1" applyFont="1" applyFill="1" applyBorder="1"/>
    <xf numFmtId="0" fontId="20" fillId="0" borderId="91" xfId="1" applyFont="1" applyBorder="1"/>
    <xf numFmtId="185" fontId="20" fillId="0" borderId="92" xfId="1" applyNumberFormat="1" applyFont="1" applyBorder="1"/>
    <xf numFmtId="194" fontId="20" fillId="0" borderId="93" xfId="1" applyNumberFormat="1" applyFont="1" applyBorder="1"/>
    <xf numFmtId="184" fontId="20" fillId="0" borderId="93" xfId="1" applyNumberFormat="1" applyFont="1" applyBorder="1"/>
    <xf numFmtId="185" fontId="20" fillId="0" borderId="93" xfId="1" applyNumberFormat="1" applyFont="1" applyBorder="1"/>
    <xf numFmtId="184" fontId="20" fillId="0" borderId="93" xfId="1" applyNumberFormat="1" applyFont="1" applyFill="1" applyBorder="1"/>
    <xf numFmtId="0" fontId="15" fillId="0" borderId="44" xfId="1" applyFont="1" applyFill="1" applyBorder="1" applyAlignment="1">
      <alignment horizontal="center"/>
    </xf>
    <xf numFmtId="194" fontId="20" fillId="0" borderId="94" xfId="1" applyNumberFormat="1" applyFont="1" applyBorder="1"/>
    <xf numFmtId="184" fontId="20" fillId="0" borderId="90" xfId="1" applyNumberFormat="1" applyFont="1" applyBorder="1"/>
    <xf numFmtId="185" fontId="20" fillId="0" borderId="95" xfId="1" applyNumberFormat="1" applyFont="1" applyBorder="1"/>
    <xf numFmtId="184" fontId="20" fillId="0" borderId="94" xfId="1" applyNumberFormat="1" applyFont="1" applyFill="1" applyBorder="1"/>
    <xf numFmtId="185" fontId="20" fillId="0" borderId="0" xfId="1" applyNumberFormat="1" applyFont="1" applyBorder="1"/>
    <xf numFmtId="184" fontId="20" fillId="0" borderId="0" xfId="1" applyNumberFormat="1" applyFont="1" applyFill="1" applyBorder="1"/>
    <xf numFmtId="0" fontId="15" fillId="0" borderId="11" xfId="1" applyFont="1" applyFill="1" applyBorder="1"/>
    <xf numFmtId="0" fontId="20" fillId="0" borderId="0" xfId="1" applyFont="1" applyBorder="1" applyAlignment="1">
      <alignment horizontal="center"/>
    </xf>
    <xf numFmtId="0" fontId="15" fillId="3" borderId="52" xfId="1" applyFont="1" applyFill="1" applyBorder="1" applyAlignment="1">
      <alignment vertical="center"/>
    </xf>
    <xf numFmtId="0" fontId="15" fillId="3" borderId="96" xfId="1" applyFont="1" applyFill="1" applyBorder="1" applyAlignment="1">
      <alignment horizontal="center" vertical="center"/>
    </xf>
    <xf numFmtId="0" fontId="15" fillId="3" borderId="97" xfId="1" applyFont="1" applyFill="1" applyBorder="1" applyAlignment="1">
      <alignment horizontal="center" vertical="center" wrapText="1"/>
    </xf>
    <xf numFmtId="0" fontId="33" fillId="3" borderId="97" xfId="1" applyFont="1" applyFill="1" applyBorder="1" applyAlignment="1">
      <alignment horizontal="center" vertical="center" wrapText="1"/>
    </xf>
    <xf numFmtId="0" fontId="15" fillId="0" borderId="40" xfId="1" applyFont="1" applyFill="1" applyBorder="1"/>
    <xf numFmtId="0" fontId="15" fillId="0" borderId="91" xfId="1" applyFont="1" applyBorder="1"/>
    <xf numFmtId="185" fontId="15" fillId="0" borderId="92" xfId="1" applyNumberFormat="1" applyFont="1" applyFill="1" applyBorder="1"/>
    <xf numFmtId="185" fontId="15" fillId="0" borderId="92" xfId="1" applyNumberFormat="1" applyFont="1" applyBorder="1"/>
    <xf numFmtId="194" fontId="15" fillId="0" borderId="92" xfId="1" applyNumberFormat="1" applyFont="1" applyBorder="1"/>
    <xf numFmtId="185" fontId="15" fillId="0" borderId="93" xfId="1" applyNumberFormat="1" applyFont="1" applyFill="1" applyBorder="1"/>
    <xf numFmtId="185" fontId="15" fillId="0" borderId="93" xfId="1" applyNumberFormat="1" applyFont="1" applyBorder="1"/>
    <xf numFmtId="194" fontId="15" fillId="0" borderId="93" xfId="1" applyNumberFormat="1" applyFont="1" applyBorder="1"/>
    <xf numFmtId="185" fontId="15" fillId="0" borderId="90" xfId="1" applyNumberFormat="1" applyFont="1" applyFill="1" applyBorder="1"/>
    <xf numFmtId="185" fontId="15" fillId="0" borderId="90" xfId="1" applyNumberFormat="1" applyFont="1" applyBorder="1"/>
    <xf numFmtId="194" fontId="15" fillId="0" borderId="94" xfId="1" applyNumberFormat="1" applyFont="1" applyBorder="1"/>
    <xf numFmtId="185" fontId="15" fillId="0" borderId="94" xfId="1" applyNumberFormat="1" applyFont="1" applyBorder="1"/>
    <xf numFmtId="185" fontId="15" fillId="0" borderId="95" xfId="1" applyNumberFormat="1" applyFont="1" applyFill="1" applyBorder="1"/>
    <xf numFmtId="185" fontId="15" fillId="0" borderId="95" xfId="1" applyNumberFormat="1" applyFont="1" applyBorder="1"/>
    <xf numFmtId="185" fontId="15" fillId="0" borderId="18" xfId="1" applyNumberFormat="1" applyFont="1" applyBorder="1"/>
    <xf numFmtId="0" fontId="24" fillId="0" borderId="0" xfId="1" applyFont="1" applyAlignment="1">
      <alignment vertical="center"/>
    </xf>
    <xf numFmtId="0" fontId="26" fillId="0" borderId="0" xfId="1" applyFont="1" applyAlignment="1">
      <alignment vertical="center"/>
    </xf>
    <xf numFmtId="193" fontId="15" fillId="3" borderId="52" xfId="1" applyNumberFormat="1" applyFont="1" applyFill="1" applyBorder="1" applyAlignment="1">
      <alignment vertical="center" shrinkToFit="1"/>
    </xf>
    <xf numFmtId="0" fontId="15" fillId="3" borderId="3" xfId="1" applyFont="1" applyFill="1" applyBorder="1" applyAlignment="1">
      <alignment horizontal="center" vertical="center"/>
    </xf>
    <xf numFmtId="0" fontId="15" fillId="3" borderId="34"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98" xfId="1" applyFont="1" applyFill="1" applyBorder="1" applyAlignment="1">
      <alignment horizontal="center" vertical="center" wrapText="1"/>
    </xf>
    <xf numFmtId="185" fontId="15" fillId="0" borderId="49" xfId="1" applyNumberFormat="1" applyFont="1" applyBorder="1" applyAlignment="1">
      <alignment vertical="center"/>
    </xf>
    <xf numFmtId="185" fontId="15" fillId="0" borderId="14" xfId="1" applyNumberFormat="1" applyFont="1" applyBorder="1" applyAlignment="1">
      <alignment vertical="center"/>
    </xf>
    <xf numFmtId="185" fontId="15" fillId="0" borderId="40" xfId="1" applyNumberFormat="1" applyFont="1" applyBorder="1" applyAlignment="1">
      <alignment vertical="center"/>
    </xf>
    <xf numFmtId="0" fontId="15" fillId="0" borderId="99" xfId="1" applyFont="1" applyFill="1" applyBorder="1" applyAlignment="1">
      <alignment horizontal="center" vertical="center" wrapText="1"/>
    </xf>
    <xf numFmtId="185" fontId="15" fillId="0" borderId="50" xfId="1" applyNumberFormat="1" applyFont="1" applyBorder="1" applyAlignment="1">
      <alignment vertical="center"/>
    </xf>
    <xf numFmtId="185" fontId="15" fillId="0" borderId="16" xfId="1" applyNumberFormat="1" applyFont="1" applyBorder="1" applyAlignment="1">
      <alignment vertical="center"/>
    </xf>
    <xf numFmtId="185" fontId="15" fillId="0" borderId="42" xfId="1" applyNumberFormat="1" applyFont="1" applyBorder="1" applyAlignment="1">
      <alignment vertical="center"/>
    </xf>
    <xf numFmtId="0" fontId="15" fillId="0" borderId="100" xfId="1" applyFont="1" applyFill="1" applyBorder="1" applyAlignment="1">
      <alignment horizontal="center" vertical="center" wrapText="1"/>
    </xf>
    <xf numFmtId="0" fontId="15" fillId="0" borderId="100" xfId="1" applyFont="1" applyBorder="1" applyAlignment="1">
      <alignment vertical="center"/>
    </xf>
    <xf numFmtId="0" fontId="15" fillId="0" borderId="101" xfId="1" applyFont="1" applyBorder="1" applyAlignment="1">
      <alignment vertical="center"/>
    </xf>
    <xf numFmtId="0" fontId="6" fillId="0" borderId="41" xfId="1" applyBorder="1" applyAlignment="1">
      <alignment vertical="center"/>
    </xf>
    <xf numFmtId="185" fontId="15" fillId="0" borderId="102" xfId="1" applyNumberFormat="1" applyFont="1" applyBorder="1" applyAlignment="1">
      <alignment vertical="center"/>
    </xf>
    <xf numFmtId="185" fontId="15" fillId="0" borderId="33" xfId="1" applyNumberFormat="1" applyFont="1" applyBorder="1" applyAlignment="1">
      <alignment vertical="center"/>
    </xf>
    <xf numFmtId="185" fontId="15" fillId="0" borderId="103" xfId="1" applyNumberFormat="1" applyFont="1" applyBorder="1" applyAlignment="1">
      <alignment vertical="center"/>
    </xf>
    <xf numFmtId="0" fontId="15" fillId="0" borderId="91" xfId="1" applyFont="1" applyBorder="1" applyAlignment="1">
      <alignment vertical="center"/>
    </xf>
    <xf numFmtId="185" fontId="15" fillId="0" borderId="95" xfId="1" applyNumberFormat="1" applyFont="1" applyBorder="1" applyAlignment="1">
      <alignment horizontal="right" vertical="center"/>
    </xf>
    <xf numFmtId="183" fontId="15" fillId="0" borderId="0" xfId="1" applyNumberFormat="1" applyFont="1" applyAlignment="1">
      <alignment horizontal="center" vertical="center"/>
    </xf>
    <xf numFmtId="181" fontId="15" fillId="0" borderId="95" xfId="1" applyNumberFormat="1" applyFont="1" applyFill="1" applyBorder="1" applyAlignment="1">
      <alignment horizontal="right" vertical="center"/>
    </xf>
    <xf numFmtId="183" fontId="15" fillId="0" borderId="0" xfId="1" applyNumberFormat="1" applyFont="1" applyBorder="1" applyAlignment="1">
      <alignment horizontal="center" vertical="center"/>
    </xf>
    <xf numFmtId="185" fontId="15" fillId="0" borderId="95" xfId="1" applyNumberFormat="1" applyFont="1" applyBorder="1" applyAlignment="1">
      <alignment vertical="center"/>
    </xf>
    <xf numFmtId="0" fontId="15" fillId="0" borderId="36" xfId="1" applyFont="1" applyBorder="1"/>
    <xf numFmtId="0" fontId="15" fillId="0" borderId="36" xfId="1" applyFont="1" applyBorder="1" applyAlignment="1">
      <alignment vertical="center"/>
    </xf>
    <xf numFmtId="0" fontId="15" fillId="0" borderId="0" xfId="1" applyFont="1" applyBorder="1" applyAlignment="1">
      <alignment vertical="center"/>
    </xf>
    <xf numFmtId="183" fontId="15" fillId="3" borderId="97" xfId="1" applyNumberFormat="1" applyFont="1" applyFill="1" applyBorder="1" applyAlignment="1">
      <alignment horizontal="center" vertical="center" wrapText="1"/>
    </xf>
    <xf numFmtId="183" fontId="15" fillId="0" borderId="0" xfId="1" applyNumberFormat="1" applyFont="1" applyAlignment="1">
      <alignment vertical="center"/>
    </xf>
    <xf numFmtId="0" fontId="15" fillId="0" borderId="104" xfId="1" applyFont="1" applyBorder="1" applyAlignment="1">
      <alignment vertical="center"/>
    </xf>
    <xf numFmtId="0" fontId="15" fillId="0" borderId="105" xfId="1" applyFont="1" applyBorder="1" applyAlignment="1">
      <alignment vertical="center"/>
    </xf>
    <xf numFmtId="0" fontId="15" fillId="0" borderId="106" xfId="1" applyFont="1" applyBorder="1" applyAlignment="1">
      <alignment vertical="center"/>
    </xf>
    <xf numFmtId="0" fontId="15" fillId="0" borderId="107" xfId="1" applyFont="1" applyBorder="1" applyAlignment="1">
      <alignment vertical="center"/>
    </xf>
    <xf numFmtId="194" fontId="15" fillId="0" borderId="93" xfId="1" applyNumberFormat="1" applyFont="1" applyBorder="1" applyAlignment="1">
      <alignment vertical="center"/>
    </xf>
    <xf numFmtId="185" fontId="15" fillId="0" borderId="93" xfId="1" applyNumberFormat="1" applyFont="1" applyBorder="1" applyAlignment="1">
      <alignment vertical="center"/>
    </xf>
    <xf numFmtId="0" fontId="15" fillId="0" borderId="108" xfId="1" applyFont="1" applyBorder="1" applyAlignment="1">
      <alignment vertical="center"/>
    </xf>
    <xf numFmtId="0" fontId="15" fillId="0" borderId="109" xfId="1" applyFont="1" applyBorder="1" applyAlignment="1">
      <alignment vertical="center"/>
    </xf>
    <xf numFmtId="194" fontId="15" fillId="0" borderId="94" xfId="1" applyNumberFormat="1" applyFont="1" applyBorder="1" applyAlignment="1">
      <alignment vertical="center"/>
    </xf>
    <xf numFmtId="0" fontId="15" fillId="0" borderId="103" xfId="1" applyFont="1" applyBorder="1"/>
    <xf numFmtId="185" fontId="15" fillId="0" borderId="98" xfId="1" applyNumberFormat="1" applyFont="1" applyBorder="1" applyAlignment="1">
      <alignment vertical="center"/>
    </xf>
    <xf numFmtId="0" fontId="15" fillId="0" borderId="110" xfId="1" applyFont="1" applyBorder="1" applyAlignment="1">
      <alignment vertical="center"/>
    </xf>
    <xf numFmtId="0" fontId="15" fillId="0" borderId="111" xfId="1" applyFont="1" applyBorder="1" applyAlignment="1">
      <alignment vertical="center"/>
    </xf>
    <xf numFmtId="0" fontId="15" fillId="0" borderId="112" xfId="1" applyFont="1" applyBorder="1" applyAlignment="1">
      <alignment vertical="center"/>
    </xf>
    <xf numFmtId="0" fontId="15" fillId="3" borderId="35" xfId="1" applyFont="1" applyFill="1" applyBorder="1" applyAlignment="1">
      <alignment vertical="center"/>
    </xf>
    <xf numFmtId="0" fontId="15" fillId="3" borderId="84" xfId="1" applyFont="1" applyFill="1" applyBorder="1" applyAlignment="1">
      <alignment vertical="center"/>
    </xf>
    <xf numFmtId="194" fontId="33" fillId="0" borderId="0" xfId="2" applyNumberFormat="1" applyFont="1" applyBorder="1"/>
    <xf numFmtId="194" fontId="33" fillId="0" borderId="39" xfId="2" applyNumberFormat="1" applyFont="1" applyBorder="1"/>
    <xf numFmtId="194" fontId="33" fillId="0" borderId="42" xfId="2" applyNumberFormat="1" applyFont="1" applyBorder="1"/>
    <xf numFmtId="194" fontId="33" fillId="0" borderId="50" xfId="1" applyNumberFormat="1" applyFont="1" applyBorder="1" applyAlignment="1">
      <alignment vertical="center"/>
    </xf>
    <xf numFmtId="194" fontId="33" fillId="0" borderId="0" xfId="1" applyNumberFormat="1" applyFont="1" applyBorder="1" applyAlignment="1">
      <alignment vertical="center"/>
    </xf>
    <xf numFmtId="194" fontId="33" fillId="0" borderId="42" xfId="1" applyNumberFormat="1" applyFont="1" applyBorder="1" applyAlignment="1">
      <alignment vertical="center"/>
    </xf>
    <xf numFmtId="0" fontId="15" fillId="0" borderId="24" xfId="1" applyFont="1" applyFill="1" applyBorder="1" applyAlignment="1">
      <alignment vertical="center"/>
    </xf>
    <xf numFmtId="194" fontId="33" fillId="0" borderId="51" xfId="1" applyNumberFormat="1" applyFont="1" applyBorder="1" applyAlignment="1">
      <alignment vertical="center"/>
    </xf>
    <xf numFmtId="194" fontId="33" fillId="0" borderId="24" xfId="1" applyNumberFormat="1" applyFont="1" applyBorder="1" applyAlignment="1">
      <alignment vertical="center"/>
    </xf>
    <xf numFmtId="194" fontId="33" fillId="0" borderId="45" xfId="1" applyNumberFormat="1" applyFont="1" applyBorder="1" applyAlignment="1">
      <alignment vertical="center"/>
    </xf>
    <xf numFmtId="0" fontId="15" fillId="3" borderId="89" xfId="1" applyFont="1" applyFill="1" applyBorder="1" applyAlignment="1">
      <alignment horizontal="center" vertical="center" wrapText="1"/>
    </xf>
    <xf numFmtId="185" fontId="15" fillId="0" borderId="92" xfId="1" applyNumberFormat="1" applyFont="1" applyBorder="1" applyAlignment="1">
      <alignment vertical="center"/>
    </xf>
    <xf numFmtId="194" fontId="15" fillId="0" borderId="92" xfId="1" applyNumberFormat="1" applyFont="1" applyBorder="1" applyAlignment="1">
      <alignment vertical="center"/>
    </xf>
    <xf numFmtId="0" fontId="15" fillId="0" borderId="42" xfId="1" applyFont="1" applyFill="1" applyBorder="1" applyAlignment="1">
      <alignment vertical="center"/>
    </xf>
    <xf numFmtId="0" fontId="15" fillId="0" borderId="85" xfId="1" applyFont="1" applyFill="1" applyBorder="1" applyAlignment="1">
      <alignment vertical="center"/>
    </xf>
    <xf numFmtId="0" fontId="15" fillId="0" borderId="81" xfId="1" applyFont="1" applyBorder="1" applyAlignment="1">
      <alignment vertical="center"/>
    </xf>
    <xf numFmtId="0" fontId="15" fillId="0" borderId="103" xfId="1" applyFont="1" applyBorder="1" applyAlignment="1">
      <alignment vertical="center"/>
    </xf>
    <xf numFmtId="0" fontId="15" fillId="0" borderId="113" xfId="1" applyFont="1" applyBorder="1" applyAlignment="1">
      <alignment vertical="center"/>
    </xf>
    <xf numFmtId="183" fontId="15" fillId="0" borderId="0" xfId="1" applyNumberFormat="1" applyFont="1" applyBorder="1" applyAlignment="1">
      <alignment horizontal="center"/>
    </xf>
    <xf numFmtId="0" fontId="15" fillId="0" borderId="0" xfId="67" applyFont="1"/>
    <xf numFmtId="0" fontId="26" fillId="3" borderId="52" xfId="67" applyNumberFormat="1" applyFont="1" applyFill="1" applyBorder="1" applyAlignment="1">
      <alignment horizontal="center" vertical="center"/>
    </xf>
    <xf numFmtId="0" fontId="15" fillId="0" borderId="0" xfId="67" applyFont="1" applyAlignment="1">
      <alignment vertical="center"/>
    </xf>
    <xf numFmtId="0" fontId="15" fillId="0" borderId="0" xfId="67" applyFont="1" applyAlignment="1">
      <alignment horizontal="left" indent="1"/>
    </xf>
    <xf numFmtId="0" fontId="26" fillId="0" borderId="0" xfId="67" applyFont="1" applyAlignment="1">
      <alignment vertical="center"/>
    </xf>
    <xf numFmtId="0" fontId="15" fillId="3" borderId="30" xfId="67" applyFont="1" applyFill="1" applyBorder="1"/>
    <xf numFmtId="0" fontId="15" fillId="3" borderId="31" xfId="67" applyFont="1" applyFill="1" applyBorder="1" applyAlignment="1">
      <alignment horizontal="left" indent="1"/>
    </xf>
    <xf numFmtId="0" fontId="33" fillId="3" borderId="31" xfId="67" applyFont="1" applyFill="1" applyBorder="1" applyAlignment="1">
      <alignment horizontal="center" vertical="center"/>
    </xf>
    <xf numFmtId="0" fontId="33" fillId="3" borderId="32" xfId="67" applyFont="1" applyFill="1" applyBorder="1" applyAlignment="1">
      <alignment horizontal="center" vertical="center"/>
    </xf>
    <xf numFmtId="0" fontId="26" fillId="3" borderId="80" xfId="67" applyFont="1" applyFill="1" applyBorder="1" applyAlignment="1">
      <alignment horizontal="center" vertical="center"/>
    </xf>
    <xf numFmtId="0" fontId="26" fillId="3" borderId="18" xfId="67" applyFont="1" applyFill="1" applyBorder="1" applyAlignment="1">
      <alignment horizontal="center" vertical="center"/>
    </xf>
    <xf numFmtId="0" fontId="15" fillId="0" borderId="6" xfId="67" applyNumberFormat="1" applyFont="1" applyFill="1" applyBorder="1" applyAlignment="1">
      <alignment horizontal="center" vertical="center"/>
    </xf>
    <xf numFmtId="191" fontId="15" fillId="0" borderId="8" xfId="67" applyNumberFormat="1" applyFont="1" applyFill="1" applyBorder="1" applyAlignment="1">
      <alignment horizontal="left" vertical="center"/>
    </xf>
    <xf numFmtId="194" fontId="33" fillId="0" borderId="8" xfId="67" applyNumberFormat="1" applyFont="1" applyFill="1" applyBorder="1" applyAlignment="1">
      <alignment vertical="center"/>
    </xf>
    <xf numFmtId="194" fontId="33" fillId="0" borderId="9" xfId="67" applyNumberFormat="1" applyFont="1" applyFill="1" applyBorder="1" applyAlignment="1">
      <alignment vertical="center"/>
    </xf>
    <xf numFmtId="0" fontId="15" fillId="0" borderId="6" xfId="67" applyNumberFormat="1" applyFont="1" applyFill="1" applyBorder="1" applyAlignment="1">
      <alignment horizontal="center" vertical="center" wrapText="1"/>
    </xf>
    <xf numFmtId="191" fontId="15" fillId="0" borderId="8" xfId="67" applyNumberFormat="1" applyFont="1" applyFill="1" applyBorder="1" applyAlignment="1">
      <alignment horizontal="left" vertical="center" wrapText="1"/>
    </xf>
    <xf numFmtId="194" fontId="33" fillId="0" borderId="8" xfId="68" applyNumberFormat="1" applyFont="1" applyFill="1" applyBorder="1" applyAlignment="1">
      <alignment vertical="center"/>
    </xf>
    <xf numFmtId="194" fontId="33" fillId="0" borderId="9" xfId="68" applyNumberFormat="1" applyFont="1" applyFill="1" applyBorder="1" applyAlignment="1">
      <alignment vertical="center"/>
    </xf>
    <xf numFmtId="0" fontId="15" fillId="0" borderId="43" xfId="67" applyNumberFormat="1" applyFont="1" applyFill="1" applyBorder="1" applyAlignment="1">
      <alignment horizontal="center" vertical="center"/>
    </xf>
    <xf numFmtId="191" fontId="15" fillId="0" borderId="33" xfId="67" applyNumberFormat="1" applyFont="1" applyFill="1" applyBorder="1" applyAlignment="1">
      <alignment horizontal="left" vertical="center"/>
    </xf>
    <xf numFmtId="194" fontId="33" fillId="0" borderId="26" xfId="67" applyNumberFormat="1" applyFont="1" applyFill="1" applyBorder="1" applyAlignment="1">
      <alignment vertical="center"/>
    </xf>
    <xf numFmtId="0" fontId="15" fillId="0" borderId="0" xfId="67" applyFont="1" applyAlignment="1">
      <alignment horizontal="left" vertical="center"/>
    </xf>
    <xf numFmtId="0" fontId="26" fillId="3" borderId="34" xfId="67" applyFont="1" applyFill="1" applyBorder="1" applyAlignment="1">
      <alignment horizontal="left" vertical="center"/>
    </xf>
    <xf numFmtId="0" fontId="15" fillId="3" borderId="5" xfId="67" applyFont="1" applyFill="1" applyBorder="1" applyAlignment="1">
      <alignment horizontal="center" vertical="center" wrapText="1"/>
    </xf>
    <xf numFmtId="191" fontId="33" fillId="0" borderId="0" xfId="67" applyNumberFormat="1" applyFont="1" applyFill="1" applyBorder="1" applyAlignment="1">
      <alignment vertical="center"/>
    </xf>
    <xf numFmtId="191" fontId="33" fillId="0" borderId="0" xfId="67" applyNumberFormat="1" applyFont="1" applyFill="1" applyBorder="1" applyAlignment="1">
      <alignment horizontal="left" vertical="center"/>
    </xf>
    <xf numFmtId="0" fontId="15" fillId="0" borderId="0" xfId="67" applyNumberFormat="1" applyFont="1" applyFill="1" applyBorder="1" applyAlignment="1">
      <alignment horizontal="center" vertical="center"/>
    </xf>
    <xf numFmtId="191" fontId="26" fillId="0" borderId="0" xfId="67" applyNumberFormat="1" applyFont="1" applyFill="1" applyBorder="1" applyAlignment="1">
      <alignment horizontal="left" vertical="center"/>
    </xf>
    <xf numFmtId="0" fontId="15" fillId="0" borderId="0" xfId="67" applyFont="1" applyFill="1" applyBorder="1"/>
    <xf numFmtId="0" fontId="15" fillId="0" borderId="0" xfId="67" applyFont="1" applyFill="1"/>
    <xf numFmtId="194" fontId="33" fillId="0" borderId="7" xfId="68" applyNumberFormat="1" applyFont="1" applyFill="1" applyBorder="1" applyAlignment="1">
      <alignment vertical="center"/>
    </xf>
    <xf numFmtId="0" fontId="15" fillId="3" borderId="39" xfId="1" applyFont="1" applyFill="1" applyBorder="1" applyAlignment="1">
      <alignment horizontal="center" vertical="center"/>
    </xf>
    <xf numFmtId="0" fontId="15" fillId="3" borderId="49" xfId="1" applyFont="1" applyFill="1" applyBorder="1" applyAlignment="1">
      <alignment horizontal="center" vertical="center"/>
    </xf>
    <xf numFmtId="0" fontId="20" fillId="3" borderId="48" xfId="1" applyFont="1" applyFill="1" applyBorder="1" applyAlignment="1">
      <alignment vertical="center" wrapText="1"/>
    </xf>
    <xf numFmtId="0" fontId="20" fillId="3" borderId="21" xfId="1" applyFont="1" applyFill="1" applyBorder="1" applyAlignment="1">
      <alignment vertical="center" wrapText="1"/>
    </xf>
    <xf numFmtId="0" fontId="20" fillId="3" borderId="86" xfId="1" applyFont="1" applyFill="1" applyBorder="1" applyAlignment="1">
      <alignment vertical="center" wrapText="1"/>
    </xf>
    <xf numFmtId="194" fontId="33" fillId="0" borderId="50" xfId="2" applyNumberFormat="1" applyFont="1" applyBorder="1"/>
    <xf numFmtId="0" fontId="44" fillId="0" borderId="0" xfId="1" applyFont="1" applyFill="1" applyBorder="1"/>
    <xf numFmtId="0" fontId="44" fillId="0" borderId="0" xfId="1" applyFont="1" applyFill="1" applyBorder="1" applyAlignment="1">
      <alignment horizontal="center" vertical="center"/>
    </xf>
    <xf numFmtId="0" fontId="44" fillId="0" borderId="0" xfId="1" applyFont="1"/>
    <xf numFmtId="56" fontId="11" fillId="4" borderId="6" xfId="69" quotePrefix="1" applyNumberFormat="1" applyFont="1" applyFill="1" applyBorder="1" applyAlignment="1">
      <alignment horizontal="center" vertical="center" wrapText="1"/>
    </xf>
    <xf numFmtId="0" fontId="11" fillId="4" borderId="7" xfId="69" applyFont="1" applyFill="1" applyBorder="1" applyAlignment="1">
      <alignment horizontal="left" vertical="center" wrapText="1" indent="1"/>
    </xf>
    <xf numFmtId="0" fontId="11" fillId="4" borderId="7" xfId="69" applyFont="1" applyFill="1" applyBorder="1" applyAlignment="1">
      <alignment horizontal="center" vertical="center" wrapText="1"/>
    </xf>
    <xf numFmtId="0" fontId="11" fillId="4" borderId="9" xfId="69" applyFont="1" applyFill="1" applyBorder="1" applyAlignment="1">
      <alignment horizontal="left" vertical="center" wrapText="1" indent="1"/>
    </xf>
    <xf numFmtId="0" fontId="11" fillId="4" borderId="6" xfId="69" quotePrefix="1" applyFont="1" applyFill="1" applyBorder="1" applyAlignment="1">
      <alignment horizontal="center" vertical="center" wrapText="1"/>
    </xf>
    <xf numFmtId="0" fontId="11" fillId="0" borderId="12" xfId="69" applyFont="1" applyBorder="1" applyAlignment="1">
      <alignment horizontal="center" vertical="center"/>
    </xf>
    <xf numFmtId="0" fontId="11" fillId="0" borderId="13" xfId="69" applyFont="1" applyBorder="1" applyAlignment="1">
      <alignment horizontal="left" vertical="center" indent="1"/>
    </xf>
    <xf numFmtId="0" fontId="11" fillId="0" borderId="15" xfId="69" applyFont="1" applyBorder="1" applyAlignment="1">
      <alignment horizontal="left" vertical="center" indent="1"/>
    </xf>
    <xf numFmtId="0" fontId="11" fillId="0" borderId="22" xfId="69" applyFont="1" applyBorder="1" applyAlignment="1">
      <alignment horizontal="center" vertical="center"/>
    </xf>
    <xf numFmtId="0" fontId="11" fillId="0" borderId="23" xfId="69" applyFont="1" applyBorder="1" applyAlignment="1">
      <alignment horizontal="left" vertical="center" indent="1"/>
    </xf>
    <xf numFmtId="0" fontId="11" fillId="0" borderId="26" xfId="69" applyFont="1" applyBorder="1" applyAlignment="1">
      <alignment horizontal="left" vertical="center" indent="1"/>
    </xf>
    <xf numFmtId="0" fontId="15" fillId="0" borderId="0" xfId="69" applyFont="1" applyAlignment="1">
      <alignment horizontal="right" vertical="center"/>
    </xf>
    <xf numFmtId="0" fontId="15" fillId="0" borderId="0" xfId="69" applyFont="1" applyAlignment="1">
      <alignment vertical="center"/>
    </xf>
    <xf numFmtId="0" fontId="16" fillId="0" borderId="0" xfId="69" applyFont="1" applyFill="1" applyAlignment="1">
      <alignment vertical="center"/>
    </xf>
    <xf numFmtId="0" fontId="45" fillId="0" borderId="0" xfId="69" applyFont="1" applyFill="1" applyAlignment="1">
      <alignment vertical="center"/>
    </xf>
    <xf numFmtId="0" fontId="46" fillId="0" borderId="0" xfId="69" applyFont="1" applyFill="1" applyAlignment="1">
      <alignment vertical="center"/>
    </xf>
    <xf numFmtId="0" fontId="47" fillId="0" borderId="0" xfId="69" applyFont="1" applyFill="1" applyAlignment="1">
      <alignment horizontal="right" vertical="center"/>
    </xf>
    <xf numFmtId="196" fontId="18" fillId="0" borderId="0" xfId="69" applyNumberFormat="1" applyFont="1" applyBorder="1" applyAlignment="1">
      <alignment vertical="center"/>
    </xf>
    <xf numFmtId="0" fontId="15" fillId="0" borderId="0" xfId="69" applyFont="1" applyAlignment="1">
      <alignment horizontal="center" vertical="center"/>
    </xf>
    <xf numFmtId="0" fontId="21" fillId="0" borderId="0" xfId="69" applyFont="1" applyAlignment="1">
      <alignment vertical="center" wrapText="1"/>
    </xf>
    <xf numFmtId="0" fontId="15" fillId="0" borderId="0" xfId="69" applyFont="1" applyAlignment="1">
      <alignment horizontal="right"/>
    </xf>
    <xf numFmtId="0" fontId="21" fillId="0" borderId="0" xfId="69" applyFont="1" applyAlignment="1">
      <alignment vertical="center"/>
    </xf>
    <xf numFmtId="0" fontId="24" fillId="3" borderId="2" xfId="69" applyFont="1" applyFill="1" applyBorder="1" applyAlignment="1">
      <alignment horizontal="center" vertical="center" shrinkToFit="1"/>
    </xf>
    <xf numFmtId="0" fontId="24" fillId="3" borderId="3" xfId="69" applyFont="1" applyFill="1" applyBorder="1" applyAlignment="1">
      <alignment horizontal="center" vertical="center"/>
    </xf>
    <xf numFmtId="0" fontId="22" fillId="3" borderId="5" xfId="69" applyFont="1" applyFill="1" applyBorder="1" applyAlignment="1">
      <alignment horizontal="center" vertical="center"/>
    </xf>
    <xf numFmtId="0" fontId="24" fillId="3" borderId="115" xfId="69" applyFont="1" applyFill="1" applyBorder="1" applyAlignment="1">
      <alignment horizontal="center" vertical="center" shrinkToFit="1"/>
    </xf>
    <xf numFmtId="0" fontId="24" fillId="3" borderId="116" xfId="69" applyFont="1" applyFill="1" applyBorder="1" applyAlignment="1">
      <alignment horizontal="center" vertical="center"/>
    </xf>
    <xf numFmtId="0" fontId="51" fillId="0" borderId="3" xfId="57" applyFont="1" applyBorder="1" applyAlignment="1">
      <alignment horizontal="left" vertical="center" wrapText="1"/>
    </xf>
    <xf numFmtId="0" fontId="51" fillId="0" borderId="34" xfId="57" applyFont="1" applyBorder="1" applyAlignment="1">
      <alignment horizontal="left" vertical="center" wrapText="1"/>
    </xf>
    <xf numFmtId="0" fontId="22" fillId="3" borderId="5" xfId="69" applyFont="1" applyFill="1" applyBorder="1" applyAlignment="1">
      <alignment horizontal="center" vertical="center" wrapText="1"/>
    </xf>
    <xf numFmtId="0" fontId="15" fillId="0" borderId="54" xfId="69" applyFont="1" applyBorder="1" applyAlignment="1">
      <alignment horizontal="left" vertical="center" indent="1"/>
    </xf>
    <xf numFmtId="176" fontId="15" fillId="4" borderId="118" xfId="69" applyNumberFormat="1" applyFont="1" applyFill="1" applyBorder="1" applyAlignment="1">
      <alignment vertical="center"/>
    </xf>
    <xf numFmtId="49" fontId="11" fillId="0" borderId="50" xfId="69" quotePrefix="1" applyNumberFormat="1" applyFont="1" applyFill="1" applyBorder="1" applyAlignment="1">
      <alignment horizontal="center" vertical="center" shrinkToFit="1"/>
    </xf>
    <xf numFmtId="180" fontId="15" fillId="4" borderId="8" xfId="69" applyNumberFormat="1" applyFont="1" applyFill="1" applyBorder="1" applyAlignment="1">
      <alignment vertical="center"/>
    </xf>
    <xf numFmtId="176" fontId="15" fillId="10" borderId="118" xfId="69" applyNumberFormat="1" applyFont="1" applyFill="1" applyBorder="1" applyAlignment="1">
      <alignment vertical="center"/>
    </xf>
    <xf numFmtId="176" fontId="15" fillId="4" borderId="72" xfId="69" applyNumberFormat="1" applyFont="1" applyFill="1" applyBorder="1" applyAlignment="1">
      <alignment vertical="center"/>
    </xf>
    <xf numFmtId="49" fontId="11" fillId="0" borderId="50" xfId="69" applyNumberFormat="1" applyFont="1" applyFill="1" applyBorder="1" applyAlignment="1">
      <alignment horizontal="center" vertical="center" shrinkToFit="1"/>
    </xf>
    <xf numFmtId="176" fontId="15" fillId="10" borderId="72" xfId="69" applyNumberFormat="1" applyFont="1" applyFill="1" applyBorder="1" applyAlignment="1">
      <alignment vertical="center"/>
    </xf>
    <xf numFmtId="0" fontId="15" fillId="0" borderId="81" xfId="69" applyFont="1" applyBorder="1" applyAlignment="1">
      <alignment horizontal="center" vertical="center"/>
    </xf>
    <xf numFmtId="0" fontId="15" fillId="0" borderId="33" xfId="69" applyFont="1" applyBorder="1" applyAlignment="1">
      <alignment horizontal="center" vertical="center"/>
    </xf>
    <xf numFmtId="176" fontId="15" fillId="0" borderId="103" xfId="69" applyNumberFormat="1" applyFont="1" applyBorder="1" applyAlignment="1">
      <alignment vertical="center"/>
    </xf>
    <xf numFmtId="49" fontId="11" fillId="0" borderId="87" xfId="69" applyNumberFormat="1" applyFont="1" applyFill="1" applyBorder="1" applyAlignment="1">
      <alignment horizontal="center" vertical="center" shrinkToFit="1"/>
    </xf>
    <xf numFmtId="0" fontId="52" fillId="0" borderId="7" xfId="69" applyFont="1" applyFill="1" applyBorder="1" applyAlignment="1">
      <alignment vertical="center" shrinkToFit="1"/>
    </xf>
    <xf numFmtId="176" fontId="15" fillId="10" borderId="103" xfId="69" applyNumberFormat="1" applyFont="1" applyFill="1" applyBorder="1" applyAlignment="1">
      <alignment vertical="center"/>
    </xf>
    <xf numFmtId="176" fontId="15" fillId="4" borderId="103" xfId="69" applyNumberFormat="1" applyFont="1" applyFill="1" applyBorder="1" applyAlignment="1">
      <alignment vertical="center"/>
    </xf>
    <xf numFmtId="0" fontId="15" fillId="0" borderId="0" xfId="69" applyFont="1" applyBorder="1" applyAlignment="1">
      <alignment horizontal="right" vertical="center"/>
    </xf>
    <xf numFmtId="0" fontId="11" fillId="0" borderId="0" xfId="5"/>
    <xf numFmtId="0" fontId="11" fillId="0" borderId="14" xfId="5" applyBorder="1" applyAlignment="1">
      <alignment horizontal="center" vertical="center"/>
    </xf>
    <xf numFmtId="0" fontId="11" fillId="0" borderId="16" xfId="5" applyBorder="1" applyAlignment="1">
      <alignment vertical="center" wrapText="1"/>
    </xf>
    <xf numFmtId="49" fontId="11" fillId="0" borderId="8" xfId="69" applyNumberFormat="1" applyFont="1" applyFill="1" applyBorder="1" applyAlignment="1">
      <alignment horizontal="center" vertical="center" shrinkToFit="1"/>
    </xf>
    <xf numFmtId="0" fontId="52" fillId="0" borderId="8" xfId="69" applyFont="1" applyFill="1" applyBorder="1" applyAlignment="1">
      <alignment vertical="center" shrinkToFit="1"/>
    </xf>
    <xf numFmtId="10" fontId="0" fillId="0" borderId="8" xfId="70" applyNumberFormat="1" applyFont="1" applyBorder="1" applyAlignment="1"/>
    <xf numFmtId="49" fontId="11" fillId="11" borderId="8" xfId="69" applyNumberFormat="1" applyFont="1" applyFill="1" applyBorder="1" applyAlignment="1">
      <alignment horizontal="center" vertical="center" shrinkToFit="1"/>
    </xf>
    <xf numFmtId="0" fontId="52" fillId="11" borderId="8" xfId="69" applyFont="1" applyFill="1" applyBorder="1" applyAlignment="1">
      <alignment vertical="center" shrinkToFit="1"/>
    </xf>
    <xf numFmtId="176" fontId="20" fillId="10" borderId="33" xfId="1" applyNumberFormat="1" applyFont="1" applyFill="1" applyBorder="1" applyAlignment="1">
      <alignment vertical="center"/>
    </xf>
    <xf numFmtId="0" fontId="11" fillId="0" borderId="49" xfId="5" applyBorder="1"/>
    <xf numFmtId="0" fontId="11" fillId="0" borderId="11" xfId="5" applyBorder="1"/>
    <xf numFmtId="0" fontId="11" fillId="0" borderId="48" xfId="5" applyBorder="1"/>
    <xf numFmtId="0" fontId="11" fillId="0" borderId="21" xfId="5" applyBorder="1"/>
    <xf numFmtId="0" fontId="15" fillId="3" borderId="32" xfId="1" applyFont="1" applyFill="1" applyBorder="1" applyAlignment="1">
      <alignment horizontal="center" vertical="center" shrinkToFit="1"/>
    </xf>
    <xf numFmtId="0" fontId="15" fillId="0" borderId="24" xfId="1" applyFont="1" applyBorder="1" applyAlignment="1">
      <alignment horizontal="right"/>
    </xf>
    <xf numFmtId="0" fontId="15" fillId="0" borderId="0" xfId="0" applyFont="1" applyAlignment="1"/>
    <xf numFmtId="0" fontId="15" fillId="0" borderId="0" xfId="0" applyFont="1" applyAlignment="1">
      <alignment horizontal="right"/>
    </xf>
    <xf numFmtId="0" fontId="15" fillId="0" borderId="24" xfId="0" applyFont="1" applyBorder="1" applyAlignment="1">
      <alignment horizontal="right"/>
    </xf>
    <xf numFmtId="183" fontId="15" fillId="3" borderId="36" xfId="0" applyNumberFormat="1" applyFont="1" applyFill="1" applyBorder="1" applyAlignment="1">
      <alignment horizontal="center"/>
    </xf>
    <xf numFmtId="0" fontId="15" fillId="3" borderId="4" xfId="0" applyFont="1" applyFill="1" applyBorder="1" applyAlignment="1"/>
    <xf numFmtId="0" fontId="15" fillId="3" borderId="37" xfId="0" applyFont="1" applyFill="1" applyBorder="1" applyAlignment="1"/>
    <xf numFmtId="0" fontId="15" fillId="3" borderId="0" xfId="0" applyFont="1" applyFill="1" applyAlignment="1"/>
    <xf numFmtId="0" fontId="15" fillId="3" borderId="67" xfId="0" applyFont="1" applyFill="1" applyBorder="1" applyAlignment="1"/>
    <xf numFmtId="183" fontId="15" fillId="3" borderId="0" xfId="0" applyNumberFormat="1" applyFont="1" applyFill="1" applyBorder="1" applyAlignment="1">
      <alignment horizontal="center" shrinkToFit="1"/>
    </xf>
    <xf numFmtId="0" fontId="15" fillId="3" borderId="15" xfId="0" applyFont="1" applyFill="1" applyBorder="1" applyAlignment="1">
      <alignment horizontal="center" shrinkToFit="1"/>
    </xf>
    <xf numFmtId="0" fontId="15" fillId="3" borderId="16" xfId="0" applyFont="1" applyFill="1" applyBorder="1" applyAlignment="1"/>
    <xf numFmtId="0" fontId="11" fillId="3" borderId="17" xfId="0" applyFont="1" applyFill="1" applyBorder="1" applyAlignment="1">
      <alignment horizontal="center"/>
    </xf>
    <xf numFmtId="0" fontId="15" fillId="3" borderId="18" xfId="0" applyFont="1" applyFill="1" applyBorder="1" applyAlignment="1"/>
    <xf numFmtId="0" fontId="15" fillId="3" borderId="19" xfId="0" applyFont="1" applyFill="1" applyBorder="1" applyAlignment="1">
      <alignment horizontal="center"/>
    </xf>
    <xf numFmtId="0" fontId="15" fillId="0" borderId="12" xfId="0" applyFont="1" applyFill="1" applyBorder="1" applyAlignment="1">
      <alignment vertical="center"/>
    </xf>
    <xf numFmtId="185" fontId="15" fillId="0" borderId="49" xfId="0" applyNumberFormat="1" applyFont="1" applyBorder="1" applyAlignment="1"/>
    <xf numFmtId="189" fontId="15" fillId="0" borderId="49" xfId="0" applyNumberFormat="1" applyFont="1" applyBorder="1" applyAlignment="1"/>
    <xf numFmtId="189" fontId="15" fillId="0" borderId="15" xfId="0" applyNumberFormat="1" applyFont="1" applyBorder="1" applyAlignment="1"/>
    <xf numFmtId="0" fontId="15" fillId="0" borderId="38" xfId="0" applyFont="1" applyFill="1" applyBorder="1" applyAlignment="1">
      <alignment vertical="center"/>
    </xf>
    <xf numFmtId="187" fontId="15" fillId="0" borderId="15" xfId="0" applyNumberFormat="1" applyFont="1" applyBorder="1" applyAlignment="1"/>
    <xf numFmtId="0" fontId="15" fillId="0" borderId="69" xfId="0" applyFont="1" applyFill="1" applyBorder="1" applyAlignment="1">
      <alignment vertical="center"/>
    </xf>
    <xf numFmtId="189" fontId="15" fillId="0" borderId="70" xfId="0" applyNumberFormat="1" applyFont="1" applyBorder="1" applyAlignment="1"/>
    <xf numFmtId="189" fontId="15" fillId="0" borderId="60" xfId="0" applyNumberFormat="1" applyFont="1" applyBorder="1" applyAlignment="1"/>
    <xf numFmtId="0" fontId="15" fillId="0" borderId="57" xfId="0" applyFont="1" applyFill="1" applyBorder="1" applyAlignment="1">
      <alignment vertical="center"/>
    </xf>
    <xf numFmtId="187" fontId="15" fillId="0" borderId="60" xfId="0" applyNumberFormat="1" applyFont="1" applyBorder="1" applyAlignment="1"/>
    <xf numFmtId="0" fontId="15" fillId="0" borderId="20" xfId="0" applyFont="1" applyFill="1" applyBorder="1" applyAlignment="1">
      <alignment vertical="center"/>
    </xf>
    <xf numFmtId="189" fontId="15" fillId="0" borderId="48" xfId="0" applyNumberFormat="1" applyFont="1" applyBorder="1" applyAlignment="1"/>
    <xf numFmtId="189" fontId="15" fillId="0" borderId="19" xfId="0" applyNumberFormat="1" applyFont="1" applyBorder="1" applyAlignment="1"/>
    <xf numFmtId="0" fontId="15" fillId="0" borderId="80" xfId="0" applyFont="1" applyFill="1" applyBorder="1" applyAlignment="1">
      <alignment vertical="center"/>
    </xf>
    <xf numFmtId="187" fontId="15" fillId="0" borderId="19" xfId="0" applyNumberFormat="1" applyFont="1" applyBorder="1" applyAlignment="1"/>
    <xf numFmtId="0" fontId="15" fillId="0" borderId="43" xfId="0" applyFont="1" applyBorder="1" applyAlignment="1"/>
    <xf numFmtId="189" fontId="15" fillId="0" borderId="71" xfId="0" applyNumberFormat="1" applyFont="1" applyBorder="1" applyAlignment="1"/>
    <xf numFmtId="189" fontId="15" fillId="0" borderId="47" xfId="0" applyNumberFormat="1" applyFont="1" applyBorder="1" applyAlignment="1"/>
    <xf numFmtId="0" fontId="15" fillId="0" borderId="81" xfId="0" applyFont="1" applyBorder="1" applyAlignment="1"/>
    <xf numFmtId="187" fontId="15" fillId="0" borderId="26" xfId="0" applyNumberFormat="1" applyFont="1" applyBorder="1" applyAlignment="1"/>
    <xf numFmtId="0" fontId="33" fillId="0" borderId="0" xfId="0" applyFont="1" applyBorder="1" applyAlignment="1"/>
    <xf numFmtId="0" fontId="15" fillId="0" borderId="0" xfId="0" applyFont="1" applyBorder="1" applyAlignment="1"/>
    <xf numFmtId="0" fontId="30" fillId="0" borderId="0" xfId="0" applyFont="1" applyBorder="1" applyAlignment="1"/>
    <xf numFmtId="183" fontId="15" fillId="0" borderId="0" xfId="0" applyNumberFormat="1" applyFont="1" applyBorder="1" applyAlignment="1">
      <alignment horizontal="center" shrinkToFit="1"/>
    </xf>
    <xf numFmtId="0" fontId="30" fillId="0" borderId="0" xfId="0" applyFont="1" applyAlignment="1"/>
    <xf numFmtId="0" fontId="15" fillId="0" borderId="43" xfId="1" applyFont="1" applyBorder="1" applyAlignment="1">
      <alignment shrinkToFit="1"/>
    </xf>
    <xf numFmtId="193" fontId="15" fillId="0" borderId="26" xfId="1" applyNumberFormat="1" applyFont="1" applyBorder="1"/>
    <xf numFmtId="0" fontId="11" fillId="0" borderId="18" xfId="0" applyFont="1" applyBorder="1" applyAlignment="1">
      <alignment horizontal="left" vertical="center" indent="1"/>
    </xf>
    <xf numFmtId="0" fontId="11" fillId="0" borderId="19" xfId="0" applyFont="1" applyBorder="1" applyAlignment="1">
      <alignment horizontal="left" vertical="center" indent="1"/>
    </xf>
    <xf numFmtId="0" fontId="11" fillId="0" borderId="21" xfId="0" applyFont="1" applyBorder="1" applyAlignment="1">
      <alignment horizontal="left" vertical="center" indent="1"/>
    </xf>
    <xf numFmtId="0" fontId="24" fillId="0" borderId="0" xfId="69" applyFont="1" applyFill="1" applyAlignment="1">
      <alignment vertical="center"/>
    </xf>
    <xf numFmtId="0" fontId="20" fillId="0" borderId="0" xfId="69" applyFont="1" applyFill="1" applyAlignment="1">
      <alignment vertical="center"/>
    </xf>
    <xf numFmtId="0" fontId="15" fillId="0" borderId="0" xfId="1" applyFont="1" applyFill="1" applyBorder="1" applyAlignment="1">
      <alignment horizontal="center" vertical="center"/>
    </xf>
    <xf numFmtId="0" fontId="53" fillId="12" borderId="0" xfId="0" applyFont="1" applyFill="1" applyAlignment="1"/>
    <xf numFmtId="0" fontId="0" fillId="12" borderId="0" xfId="0" applyFill="1" applyAlignment="1"/>
    <xf numFmtId="0" fontId="55" fillId="12" borderId="49" xfId="0" applyFont="1" applyFill="1" applyBorder="1" applyAlignment="1"/>
    <xf numFmtId="0" fontId="55" fillId="12" borderId="11" xfId="0" applyFont="1" applyFill="1" applyBorder="1" applyAlignment="1"/>
    <xf numFmtId="197" fontId="55" fillId="12" borderId="39" xfId="0" applyNumberFormat="1" applyFont="1" applyFill="1" applyBorder="1" applyAlignment="1">
      <alignment horizontal="center"/>
    </xf>
    <xf numFmtId="0" fontId="55" fillId="12" borderId="48" xfId="0" applyFont="1" applyFill="1" applyBorder="1" applyAlignment="1">
      <alignment horizontal="center" vertical="center" wrapText="1"/>
    </xf>
    <xf numFmtId="0" fontId="55" fillId="12" borderId="21" xfId="0" applyFont="1" applyFill="1" applyBorder="1" applyAlignment="1">
      <alignment horizontal="center" vertical="center" wrapText="1"/>
    </xf>
    <xf numFmtId="0" fontId="55" fillId="12" borderId="86" xfId="0" applyFont="1" applyFill="1" applyBorder="1" applyAlignment="1">
      <alignment horizontal="center" vertical="center" wrapText="1"/>
    </xf>
    <xf numFmtId="197" fontId="55" fillId="12" borderId="50" xfId="0" applyNumberFormat="1" applyFont="1" applyFill="1" applyBorder="1" applyAlignment="1">
      <alignment shrinkToFit="1"/>
    </xf>
    <xf numFmtId="0" fontId="55" fillId="12" borderId="13" xfId="0" applyFont="1" applyFill="1" applyBorder="1" applyAlignment="1">
      <alignment shrinkToFit="1"/>
    </xf>
    <xf numFmtId="197" fontId="55" fillId="12" borderId="11" xfId="0" applyNumberFormat="1" applyFont="1" applyFill="1" applyBorder="1" applyAlignment="1">
      <alignment horizontal="center"/>
    </xf>
    <xf numFmtId="195" fontId="55" fillId="12" borderId="0" xfId="0" applyNumberFormat="1" applyFont="1" applyFill="1" applyBorder="1" applyAlignment="1"/>
    <xf numFmtId="195" fontId="55" fillId="12" borderId="13" xfId="0" applyNumberFormat="1" applyFont="1" applyFill="1" applyBorder="1" applyAlignment="1"/>
    <xf numFmtId="197" fontId="55" fillId="12" borderId="48" xfId="0" applyNumberFormat="1" applyFont="1" applyFill="1" applyBorder="1" applyAlignment="1">
      <alignment shrinkToFit="1"/>
    </xf>
    <xf numFmtId="0" fontId="55" fillId="12" borderId="21" xfId="0" applyFont="1" applyFill="1" applyBorder="1" applyAlignment="1">
      <alignment shrinkToFit="1"/>
    </xf>
    <xf numFmtId="195" fontId="55" fillId="12" borderId="86" xfId="0" applyNumberFormat="1" applyFont="1" applyFill="1" applyBorder="1" applyAlignment="1"/>
    <xf numFmtId="195" fontId="55" fillId="12" borderId="21" xfId="0" applyNumberFormat="1" applyFont="1" applyFill="1" applyBorder="1" applyAlignment="1"/>
    <xf numFmtId="197" fontId="15" fillId="0" borderId="117" xfId="69" applyNumberFormat="1" applyFont="1" applyBorder="1" applyAlignment="1">
      <alignment horizontal="center" vertical="center"/>
    </xf>
    <xf numFmtId="197" fontId="15" fillId="0" borderId="54" xfId="69" applyNumberFormat="1" applyFont="1" applyBorder="1" applyAlignment="1">
      <alignment horizontal="left" vertical="center" indent="1"/>
    </xf>
    <xf numFmtId="197" fontId="15" fillId="0" borderId="69" xfId="69" applyNumberFormat="1" applyFont="1" applyBorder="1" applyAlignment="1">
      <alignment horizontal="center" vertical="center"/>
    </xf>
    <xf numFmtId="197" fontId="15" fillId="0" borderId="58" xfId="69" applyNumberFormat="1" applyFont="1" applyBorder="1" applyAlignment="1">
      <alignment horizontal="left" vertical="center" indent="1"/>
    </xf>
    <xf numFmtId="197" fontId="52" fillId="0" borderId="13" xfId="69" applyNumberFormat="1" applyFont="1" applyFill="1" applyBorder="1" applyAlignment="1">
      <alignment vertical="center" shrinkToFit="1"/>
    </xf>
    <xf numFmtId="197" fontId="15" fillId="3" borderId="31" xfId="1" applyNumberFormat="1" applyFont="1" applyFill="1" applyBorder="1" applyAlignment="1">
      <alignment horizontal="center" vertical="center"/>
    </xf>
    <xf numFmtId="197" fontId="20" fillId="3" borderId="18" xfId="1" applyNumberFormat="1" applyFont="1" applyFill="1" applyBorder="1" applyAlignment="1">
      <alignment horizontal="center" vertical="center" wrapText="1"/>
    </xf>
    <xf numFmtId="0" fontId="15" fillId="0" borderId="117" xfId="1" applyFont="1" applyBorder="1" applyAlignment="1">
      <alignment vertical="center" shrinkToFit="1"/>
    </xf>
    <xf numFmtId="197" fontId="15" fillId="0" borderId="41" xfId="1" applyNumberFormat="1" applyFont="1" applyFill="1" applyBorder="1" applyAlignment="1">
      <alignment horizontal="center"/>
    </xf>
    <xf numFmtId="197" fontId="15" fillId="0" borderId="38" xfId="1" applyNumberFormat="1" applyFont="1" applyFill="1" applyBorder="1" applyAlignment="1">
      <alignment horizontal="center"/>
    </xf>
    <xf numFmtId="197" fontId="15" fillId="0" borderId="80" xfId="1" applyNumberFormat="1" applyFont="1" applyFill="1" applyBorder="1" applyAlignment="1">
      <alignment horizontal="center"/>
    </xf>
    <xf numFmtId="197" fontId="15" fillId="0" borderId="42" xfId="1" applyNumberFormat="1" applyFont="1" applyFill="1" applyBorder="1"/>
    <xf numFmtId="197" fontId="15" fillId="0" borderId="44" xfId="1" applyNumberFormat="1" applyFont="1" applyFill="1" applyBorder="1" applyAlignment="1">
      <alignment horizontal="center"/>
    </xf>
    <xf numFmtId="197" fontId="15" fillId="0" borderId="45" xfId="1" applyNumberFormat="1" applyFont="1" applyFill="1" applyBorder="1"/>
    <xf numFmtId="197" fontId="15" fillId="0" borderId="40" xfId="1" applyNumberFormat="1" applyFont="1" applyFill="1" applyBorder="1"/>
    <xf numFmtId="194" fontId="33" fillId="0" borderId="87" xfId="68" applyNumberFormat="1" applyFont="1" applyFill="1" applyBorder="1" applyAlignment="1">
      <alignment vertical="center"/>
    </xf>
    <xf numFmtId="0" fontId="56" fillId="0" borderId="0" xfId="1" applyFont="1" applyFill="1" applyBorder="1" applyAlignment="1">
      <alignment horizontal="center" vertical="center"/>
    </xf>
    <xf numFmtId="0" fontId="56" fillId="0" borderId="0" xfId="1" applyFont="1" applyFill="1" applyBorder="1" applyAlignment="1">
      <alignment vertical="center" shrinkToFit="1"/>
    </xf>
    <xf numFmtId="194" fontId="56" fillId="0" borderId="0" xfId="1" applyNumberFormat="1" applyFont="1" applyFill="1" applyBorder="1" applyAlignment="1">
      <alignment vertical="center"/>
    </xf>
    <xf numFmtId="185" fontId="56" fillId="0" borderId="0" xfId="1" applyNumberFormat="1" applyFont="1" applyFill="1" applyBorder="1" applyAlignment="1">
      <alignment vertical="center"/>
    </xf>
    <xf numFmtId="197" fontId="56" fillId="0" borderId="0" xfId="1" applyNumberFormat="1" applyFont="1" applyFill="1" applyBorder="1" applyAlignment="1">
      <alignment horizontal="center"/>
    </xf>
    <xf numFmtId="197" fontId="15" fillId="3" borderId="114" xfId="1" applyNumberFormat="1" applyFont="1" applyFill="1" applyBorder="1" applyAlignment="1">
      <alignment horizontal="center" vertical="center"/>
    </xf>
    <xf numFmtId="197" fontId="15" fillId="3" borderId="36" xfId="1" applyNumberFormat="1" applyFont="1" applyFill="1" applyBorder="1" applyAlignment="1">
      <alignment horizontal="center" vertical="center"/>
    </xf>
    <xf numFmtId="197" fontId="15" fillId="3" borderId="37" xfId="1" applyNumberFormat="1" applyFont="1" applyFill="1" applyBorder="1" applyAlignment="1">
      <alignment horizontal="center" vertical="center"/>
    </xf>
    <xf numFmtId="0" fontId="15" fillId="3" borderId="80" xfId="1" applyFont="1" applyFill="1" applyBorder="1" applyAlignment="1"/>
    <xf numFmtId="0" fontId="20" fillId="3" borderId="48" xfId="1" applyFont="1" applyFill="1" applyBorder="1" applyAlignment="1">
      <alignment vertical="center"/>
    </xf>
    <xf numFmtId="0" fontId="20" fillId="3" borderId="86" xfId="1" applyFont="1" applyFill="1" applyBorder="1" applyAlignment="1">
      <alignment vertical="center"/>
    </xf>
    <xf numFmtId="0" fontId="20" fillId="3" borderId="85" xfId="1" applyFont="1" applyFill="1" applyBorder="1" applyAlignment="1">
      <alignment vertical="center"/>
    </xf>
    <xf numFmtId="181" fontId="20" fillId="10" borderId="81" xfId="72" applyNumberFormat="1" applyFont="1" applyFill="1" applyBorder="1" applyAlignment="1">
      <alignment horizontal="centerContinuous" vertical="center"/>
    </xf>
    <xf numFmtId="181" fontId="20" fillId="10" borderId="103" xfId="72" applyNumberFormat="1" applyFont="1" applyFill="1" applyBorder="1" applyAlignment="1">
      <alignment horizontal="centerContinuous" vertical="center"/>
    </xf>
    <xf numFmtId="10" fontId="0" fillId="11" borderId="8" xfId="70" applyNumberFormat="1" applyFont="1" applyFill="1" applyBorder="1" applyAlignment="1">
      <alignment horizontal="center"/>
    </xf>
    <xf numFmtId="0" fontId="57" fillId="0" borderId="0" xfId="0" applyFont="1">
      <alignment vertical="center"/>
    </xf>
    <xf numFmtId="194" fontId="33" fillId="0" borderId="33" xfId="68" applyNumberFormat="1" applyFont="1" applyFill="1" applyBorder="1" applyAlignment="1">
      <alignment vertical="center"/>
    </xf>
    <xf numFmtId="194" fontId="33" fillId="0" borderId="25" xfId="68" applyNumberFormat="1" applyFont="1" applyFill="1" applyBorder="1" applyAlignment="1">
      <alignment vertical="center"/>
    </xf>
    <xf numFmtId="194" fontId="33" fillId="0" borderId="71" xfId="68" applyNumberFormat="1" applyFont="1" applyFill="1" applyBorder="1" applyAlignment="1">
      <alignment vertical="center"/>
    </xf>
    <xf numFmtId="194" fontId="33" fillId="0" borderId="26" xfId="68" applyNumberFormat="1" applyFont="1" applyFill="1" applyBorder="1" applyAlignment="1">
      <alignment vertical="center"/>
    </xf>
    <xf numFmtId="0" fontId="15" fillId="0" borderId="58" xfId="69" applyFont="1" applyBorder="1" applyAlignment="1">
      <alignment horizontal="left" vertical="center" indent="1"/>
    </xf>
    <xf numFmtId="197" fontId="15" fillId="0" borderId="77" xfId="69" applyNumberFormat="1" applyFont="1" applyBorder="1" applyAlignment="1">
      <alignment horizontal="center" vertical="center"/>
    </xf>
    <xf numFmtId="0" fontId="15" fillId="0" borderId="119" xfId="69" applyFont="1" applyBorder="1" applyAlignment="1">
      <alignment horizontal="left" vertical="center" indent="1"/>
    </xf>
    <xf numFmtId="176" fontId="22" fillId="0" borderId="8" xfId="1" applyNumberFormat="1" applyFont="1" applyFill="1" applyBorder="1" applyAlignment="1">
      <alignment vertical="center"/>
    </xf>
    <xf numFmtId="180" fontId="22" fillId="0" borderId="9" xfId="1" applyNumberFormat="1" applyFont="1" applyFill="1" applyBorder="1" applyAlignment="1">
      <alignment vertical="center"/>
    </xf>
    <xf numFmtId="176" fontId="22" fillId="0" borderId="14" xfId="1" applyNumberFormat="1" applyFont="1" applyFill="1" applyBorder="1" applyAlignment="1">
      <alignment vertical="center"/>
    </xf>
    <xf numFmtId="180" fontId="22" fillId="0" borderId="15" xfId="1" applyNumberFormat="1" applyFont="1" applyFill="1" applyBorder="1" applyAlignment="1">
      <alignment vertical="center"/>
    </xf>
    <xf numFmtId="0" fontId="11" fillId="0" borderId="49" xfId="69" applyFont="1" applyBorder="1" applyAlignment="1">
      <alignment horizontal="center" vertical="center"/>
    </xf>
    <xf numFmtId="0" fontId="11" fillId="0" borderId="51" xfId="69" applyFont="1" applyBorder="1" applyAlignment="1">
      <alignment horizontal="center" vertical="center"/>
    </xf>
    <xf numFmtId="0" fontId="11" fillId="0" borderId="14" xfId="69" applyFont="1" applyBorder="1" applyAlignment="1">
      <alignment horizontal="center" vertical="center"/>
    </xf>
    <xf numFmtId="0" fontId="11" fillId="0" borderId="46" xfId="69" applyFont="1" applyBorder="1" applyAlignment="1">
      <alignment horizontal="center" vertical="center"/>
    </xf>
    <xf numFmtId="0" fontId="11" fillId="0" borderId="0" xfId="1" applyFont="1" applyAlignment="1">
      <alignment vertical="top" wrapText="1"/>
    </xf>
    <xf numFmtId="0" fontId="11" fillId="0" borderId="14" xfId="1" applyFont="1" applyBorder="1" applyAlignment="1">
      <alignment horizontal="left" vertical="center" indent="1"/>
    </xf>
    <xf numFmtId="0" fontId="11" fillId="0" borderId="16" xfId="1" applyFont="1" applyBorder="1" applyAlignment="1">
      <alignment horizontal="left" vertical="center" indent="1"/>
    </xf>
    <xf numFmtId="0" fontId="6" fillId="0" borderId="18" xfId="1" applyBorder="1" applyAlignment="1">
      <alignment horizontal="left" vertical="center" indent="1"/>
    </xf>
    <xf numFmtId="0" fontId="11" fillId="0" borderId="11" xfId="1" applyFont="1" applyBorder="1" applyAlignment="1">
      <alignment horizontal="center" vertical="center" wrapText="1"/>
    </xf>
    <xf numFmtId="0" fontId="11" fillId="0" borderId="21" xfId="1" applyFont="1" applyBorder="1" applyAlignment="1">
      <alignment horizontal="center" vertical="center"/>
    </xf>
    <xf numFmtId="0" fontId="11" fillId="4" borderId="14" xfId="69" applyFont="1" applyFill="1" applyBorder="1" applyAlignment="1">
      <alignment horizontal="center" vertical="center"/>
    </xf>
    <xf numFmtId="0" fontId="11" fillId="4" borderId="18" xfId="69" applyFont="1" applyFill="1" applyBorder="1" applyAlignment="1">
      <alignment horizontal="center" vertical="center"/>
    </xf>
    <xf numFmtId="0" fontId="11" fillId="0" borderId="14"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8" xfId="1" applyFont="1" applyBorder="1" applyAlignment="1">
      <alignment horizontal="center" vertical="center" wrapText="1"/>
    </xf>
    <xf numFmtId="0" fontId="19" fillId="0" borderId="27" xfId="69" applyFont="1" applyBorder="1" applyAlignment="1">
      <alignment horizontal="center" vertical="center"/>
    </xf>
    <xf numFmtId="0" fontId="19" fillId="0" borderId="28" xfId="69" applyFont="1" applyBorder="1" applyAlignment="1">
      <alignment horizontal="center" vertical="center"/>
    </xf>
    <xf numFmtId="0" fontId="19" fillId="0" borderId="29" xfId="69" applyFont="1" applyBorder="1" applyAlignment="1">
      <alignment horizontal="center" vertical="center"/>
    </xf>
    <xf numFmtId="0" fontId="20" fillId="0" borderId="0" xfId="1" applyFont="1" applyFill="1" applyBorder="1" applyAlignment="1">
      <alignment horizontal="center" vertical="center"/>
    </xf>
    <xf numFmtId="0" fontId="22" fillId="3" borderId="52" xfId="72" applyFont="1" applyFill="1" applyBorder="1" applyAlignment="1">
      <alignment horizontal="center" vertical="center" wrapText="1"/>
    </xf>
    <xf numFmtId="0" fontId="22" fillId="3" borderId="96" xfId="72" applyFont="1" applyFill="1" applyBorder="1" applyAlignment="1">
      <alignment horizontal="center" vertical="center" wrapText="1"/>
    </xf>
    <xf numFmtId="0" fontId="20" fillId="0" borderId="0" xfId="1" applyFont="1" applyFill="1" applyBorder="1" applyAlignment="1">
      <alignment vertical="center"/>
    </xf>
    <xf numFmtId="0" fontId="19" fillId="0" borderId="27"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29" xfId="1" applyFont="1" applyFill="1" applyBorder="1" applyAlignment="1">
      <alignment horizontal="center" vertical="center"/>
    </xf>
    <xf numFmtId="0" fontId="22" fillId="0" borderId="0" xfId="1" applyFont="1" applyFill="1" applyBorder="1" applyAlignment="1">
      <alignment vertical="center"/>
    </xf>
    <xf numFmtId="0" fontId="13" fillId="0" borderId="0" xfId="1" applyFont="1" applyFill="1" applyBorder="1" applyAlignment="1">
      <alignment vertical="center"/>
    </xf>
    <xf numFmtId="0" fontId="22" fillId="0" borderId="0" xfId="1" applyFont="1" applyFill="1" applyBorder="1" applyAlignment="1">
      <alignment horizontal="center" vertical="center"/>
    </xf>
    <xf numFmtId="0" fontId="6" fillId="0" borderId="0" xfId="1" applyFill="1" applyBorder="1" applyAlignment="1">
      <alignment horizontal="center" vertical="center"/>
    </xf>
    <xf numFmtId="0" fontId="6" fillId="0" borderId="0" xfId="1" applyFill="1" applyBorder="1" applyAlignment="1">
      <alignment vertical="center"/>
    </xf>
    <xf numFmtId="0" fontId="15" fillId="0" borderId="0" xfId="1" applyFont="1" applyAlignment="1">
      <alignment horizontal="right" wrapText="1"/>
    </xf>
    <xf numFmtId="0" fontId="6" fillId="0" borderId="0" xfId="1" applyAlignment="1"/>
    <xf numFmtId="183" fontId="15" fillId="0" borderId="0" xfId="1" applyNumberFormat="1" applyFont="1" applyBorder="1" applyAlignment="1">
      <alignment horizontal="center"/>
    </xf>
    <xf numFmtId="0" fontId="15" fillId="3" borderId="65" xfId="1" applyFont="1" applyFill="1" applyBorder="1" applyAlignment="1"/>
    <xf numFmtId="0" fontId="6" fillId="3" borderId="66" xfId="1" applyFill="1" applyBorder="1" applyAlignment="1"/>
    <xf numFmtId="0" fontId="6" fillId="3" borderId="68" xfId="1" applyFill="1" applyBorder="1" applyAlignment="1"/>
    <xf numFmtId="0" fontId="15" fillId="3" borderId="65" xfId="1" applyFont="1" applyFill="1" applyBorder="1" applyAlignment="1">
      <alignment horizontal="center"/>
    </xf>
    <xf numFmtId="0" fontId="6" fillId="3" borderId="68" xfId="1" applyFill="1" applyBorder="1" applyAlignment="1">
      <alignment horizontal="center"/>
    </xf>
    <xf numFmtId="0" fontId="15" fillId="3" borderId="32" xfId="1" applyFont="1" applyFill="1" applyBorder="1" applyAlignment="1">
      <alignment horizontal="center" vertical="center" shrinkToFit="1"/>
    </xf>
    <xf numFmtId="0" fontId="6" fillId="3" borderId="19" xfId="1" applyFill="1" applyBorder="1" applyAlignment="1">
      <alignment horizontal="center" vertical="center" shrinkToFit="1"/>
    </xf>
    <xf numFmtId="0" fontId="15" fillId="0" borderId="0" xfId="1" applyFont="1" applyFill="1" applyBorder="1" applyAlignment="1">
      <alignment horizontal="center" vertical="center"/>
    </xf>
    <xf numFmtId="0" fontId="15" fillId="0" borderId="24" xfId="1" applyFont="1" applyBorder="1" applyAlignment="1">
      <alignment horizontal="right"/>
    </xf>
    <xf numFmtId="0" fontId="6" fillId="3" borderId="65" xfId="1" applyFill="1" applyBorder="1" applyAlignment="1"/>
    <xf numFmtId="0" fontId="15" fillId="3" borderId="39" xfId="1" applyFont="1" applyFill="1" applyBorder="1" applyAlignment="1">
      <alignment horizontal="center" wrapText="1" shrinkToFit="1"/>
    </xf>
    <xf numFmtId="0" fontId="6" fillId="3" borderId="0" xfId="1" applyFill="1" applyAlignment="1">
      <alignment horizontal="center" wrapText="1" shrinkToFit="1"/>
    </xf>
    <xf numFmtId="0" fontId="6" fillId="3" borderId="0" xfId="1" applyFill="1" applyBorder="1" applyAlignment="1">
      <alignment horizontal="center" wrapText="1" shrinkToFit="1"/>
    </xf>
    <xf numFmtId="0" fontId="6" fillId="3" borderId="65" xfId="1" applyFill="1" applyBorder="1" applyAlignment="1">
      <alignment horizontal="center"/>
    </xf>
    <xf numFmtId="0" fontId="15" fillId="3" borderId="31" xfId="1" applyFont="1" applyFill="1" applyBorder="1" applyAlignment="1">
      <alignment horizontal="center" vertical="center"/>
    </xf>
    <xf numFmtId="0" fontId="6" fillId="3" borderId="16" xfId="1" applyFill="1" applyBorder="1" applyAlignment="1">
      <alignment vertical="center"/>
    </xf>
    <xf numFmtId="0" fontId="6" fillId="3" borderId="18" xfId="1" applyFill="1" applyBorder="1" applyAlignment="1">
      <alignment vertical="center"/>
    </xf>
    <xf numFmtId="0" fontId="15" fillId="3" borderId="31" xfId="1" applyFont="1" applyFill="1" applyBorder="1" applyAlignment="1">
      <alignment horizontal="center" vertical="center" wrapText="1" shrinkToFit="1"/>
    </xf>
    <xf numFmtId="0" fontId="0" fillId="3" borderId="65" xfId="0" applyFill="1" applyBorder="1" applyAlignment="1"/>
    <xf numFmtId="0" fontId="0" fillId="3" borderId="66" xfId="0" applyFill="1" applyBorder="1" applyAlignment="1"/>
    <xf numFmtId="0" fontId="0" fillId="3" borderId="68" xfId="0" applyFill="1" applyBorder="1" applyAlignment="1"/>
    <xf numFmtId="0" fontId="15" fillId="3" borderId="65" xfId="0" applyFont="1" applyFill="1" applyBorder="1" applyAlignment="1"/>
    <xf numFmtId="0" fontId="0" fillId="0" borderId="66" xfId="0" applyBorder="1" applyAlignment="1"/>
    <xf numFmtId="0" fontId="0" fillId="0" borderId="68" xfId="0" applyBorder="1" applyAlignment="1"/>
    <xf numFmtId="183" fontId="15" fillId="3" borderId="32" xfId="0" applyNumberFormat="1" applyFont="1" applyFill="1" applyBorder="1" applyAlignment="1">
      <alignment horizontal="center" vertical="center" shrinkToFit="1"/>
    </xf>
    <xf numFmtId="0" fontId="0" fillId="0" borderId="17" xfId="0" applyBorder="1" applyAlignment="1">
      <alignment vertical="center"/>
    </xf>
    <xf numFmtId="0" fontId="0" fillId="0" borderId="19" xfId="0" applyBorder="1" applyAlignment="1">
      <alignment vertical="center"/>
    </xf>
    <xf numFmtId="0" fontId="15" fillId="3" borderId="39" xfId="0" applyFont="1" applyFill="1" applyBorder="1" applyAlignment="1">
      <alignment horizontal="center" wrapText="1" shrinkToFit="1"/>
    </xf>
    <xf numFmtId="0" fontId="0" fillId="3" borderId="0" xfId="0" applyFill="1" applyAlignment="1">
      <alignment horizontal="center" wrapText="1" shrinkToFit="1"/>
    </xf>
    <xf numFmtId="0" fontId="0" fillId="3" borderId="0" xfId="0" applyFill="1" applyBorder="1" applyAlignment="1">
      <alignment horizontal="center" wrapText="1" shrinkToFit="1"/>
    </xf>
    <xf numFmtId="0" fontId="15" fillId="3" borderId="66" xfId="1" applyFont="1" applyFill="1" applyBorder="1" applyAlignment="1">
      <alignment horizontal="center"/>
    </xf>
    <xf numFmtId="0" fontId="15" fillId="3" borderId="68" xfId="1" applyFont="1" applyFill="1" applyBorder="1" applyAlignment="1">
      <alignment horizontal="center"/>
    </xf>
    <xf numFmtId="0" fontId="15" fillId="3" borderId="17" xfId="1" applyFont="1" applyFill="1" applyBorder="1" applyAlignment="1">
      <alignment horizontal="center" vertical="center" shrinkToFit="1"/>
    </xf>
    <xf numFmtId="0" fontId="15" fillId="3" borderId="19" xfId="1" applyFont="1" applyFill="1" applyBorder="1" applyAlignment="1">
      <alignment horizontal="center" vertical="center" shrinkToFit="1"/>
    </xf>
    <xf numFmtId="0" fontId="15" fillId="3" borderId="89" xfId="1" applyFont="1" applyFill="1" applyBorder="1" applyAlignment="1">
      <alignment horizontal="center" vertical="center" wrapText="1"/>
    </xf>
    <xf numFmtId="0" fontId="15" fillId="3" borderId="93" xfId="1" applyFont="1" applyFill="1" applyBorder="1" applyAlignment="1">
      <alignment horizontal="center" vertical="center" wrapText="1"/>
    </xf>
    <xf numFmtId="0" fontId="33" fillId="3" borderId="18" xfId="67" applyFont="1" applyFill="1" applyBorder="1" applyAlignment="1">
      <alignment horizontal="center" vertical="center" wrapText="1"/>
    </xf>
    <xf numFmtId="0" fontId="33" fillId="3" borderId="48" xfId="67" applyFont="1" applyFill="1" applyBorder="1" applyAlignment="1">
      <alignment horizontal="center" vertical="center" wrapText="1"/>
    </xf>
    <xf numFmtId="0" fontId="33" fillId="3" borderId="19" xfId="67" applyFont="1" applyFill="1" applyBorder="1" applyAlignment="1">
      <alignment horizontal="center" vertical="center" wrapText="1"/>
    </xf>
    <xf numFmtId="0" fontId="1" fillId="0" borderId="0" xfId="69"/>
    <xf numFmtId="0" fontId="15" fillId="0" borderId="22" xfId="1" applyFont="1" applyBorder="1" applyAlignment="1">
      <alignment shrinkToFit="1"/>
    </xf>
    <xf numFmtId="0" fontId="15" fillId="0" borderId="77" xfId="1" applyFont="1" applyBorder="1" applyAlignment="1">
      <alignment shrinkToFit="1"/>
    </xf>
    <xf numFmtId="193" fontId="15" fillId="0" borderId="79" xfId="1" applyNumberFormat="1" applyFont="1" applyBorder="1"/>
  </cellXfs>
  <cellStyles count="73">
    <cellStyle name="1黄緑" xfId="7" xr:uid="{00000000-0005-0000-0000-000000000000}"/>
    <cellStyle name="2水色" xfId="8" xr:uid="{00000000-0005-0000-0000-000001000000}"/>
    <cellStyle name="3オレンジ" xfId="9" xr:uid="{00000000-0005-0000-0000-000002000000}"/>
    <cellStyle name="5 黒" xfId="10" xr:uid="{00000000-0005-0000-0000-000003000000}"/>
    <cellStyle name="6 赤" xfId="11" xr:uid="{00000000-0005-0000-0000-000004000000}"/>
    <cellStyle name="7 青" xfId="12" xr:uid="{00000000-0005-0000-0000-000005000000}"/>
    <cellStyle name="8 緑" xfId="13" xr:uid="{00000000-0005-0000-0000-000006000000}"/>
    <cellStyle name="たいむず" xfId="14" xr:uid="{00000000-0005-0000-0000-000007000000}"/>
    <cellStyle name="チェック セル 2" xfId="15" xr:uid="{00000000-0005-0000-0000-000008000000}"/>
    <cellStyle name="パーセント 2" xfId="16" xr:uid="{00000000-0005-0000-0000-000009000000}"/>
    <cellStyle name="パーセント 3" xfId="17" xr:uid="{00000000-0005-0000-0000-00000A000000}"/>
    <cellStyle name="パーセント 4" xfId="70" xr:uid="{00000000-0005-0000-0000-00000B000000}"/>
    <cellStyle name="桁区切り 2" xfId="2" xr:uid="{00000000-0005-0000-0000-00000C000000}"/>
    <cellStyle name="桁区切り 2 2" xfId="18" xr:uid="{00000000-0005-0000-0000-00000D000000}"/>
    <cellStyle name="桁区切り 2 3" xfId="19" xr:uid="{00000000-0005-0000-0000-00000E000000}"/>
    <cellStyle name="桁区切り 2 4" xfId="68" xr:uid="{00000000-0005-0000-0000-00000F000000}"/>
    <cellStyle name="桁区切り 3" xfId="20" xr:uid="{00000000-0005-0000-0000-000010000000}"/>
    <cellStyle name="桁区切り 4" xfId="21" xr:uid="{00000000-0005-0000-0000-000011000000}"/>
    <cellStyle name="桁区切り 5" xfId="22" xr:uid="{00000000-0005-0000-0000-000012000000}"/>
    <cellStyle name="桁区切り 5 2" xfId="65" xr:uid="{00000000-0005-0000-0000-000013000000}"/>
    <cellStyle name="桁区切り 6" xfId="23" xr:uid="{00000000-0005-0000-0000-000014000000}"/>
    <cellStyle name="桁区切り 6 2" xfId="24" xr:uid="{00000000-0005-0000-0000-000015000000}"/>
    <cellStyle name="桁区切り 7" xfId="63" xr:uid="{00000000-0005-0000-0000-000016000000}"/>
    <cellStyle name="桁区切り 8" xfId="25" xr:uid="{00000000-0005-0000-0000-000017000000}"/>
    <cellStyle name="通貨 2" xfId="26" xr:uid="{00000000-0005-0000-0000-000018000000}"/>
    <cellStyle name="標準" xfId="0" builtinId="0"/>
    <cellStyle name="標準 10" xfId="27" xr:uid="{00000000-0005-0000-0000-00001A000000}"/>
    <cellStyle name="標準 10 2" xfId="28" xr:uid="{00000000-0005-0000-0000-00001B000000}"/>
    <cellStyle name="標準 10 2 2" xfId="29" xr:uid="{00000000-0005-0000-0000-00001C000000}"/>
    <cellStyle name="標準 10 3" xfId="30" xr:uid="{00000000-0005-0000-0000-00001D000000}"/>
    <cellStyle name="標準 11" xfId="31" xr:uid="{00000000-0005-0000-0000-00001E000000}"/>
    <cellStyle name="標準 11 2" xfId="4" xr:uid="{00000000-0005-0000-0000-00001F000000}"/>
    <cellStyle name="標準 11 2 2" xfId="64" xr:uid="{00000000-0005-0000-0000-000020000000}"/>
    <cellStyle name="標準 11 3" xfId="32" xr:uid="{00000000-0005-0000-0000-000021000000}"/>
    <cellStyle name="標準 12" xfId="33" xr:uid="{00000000-0005-0000-0000-000022000000}"/>
    <cellStyle name="標準 12 2" xfId="34" xr:uid="{00000000-0005-0000-0000-000023000000}"/>
    <cellStyle name="標準 12 2 2" xfId="35" xr:uid="{00000000-0005-0000-0000-000024000000}"/>
    <cellStyle name="標準 12 3" xfId="36" xr:uid="{00000000-0005-0000-0000-000025000000}"/>
    <cellStyle name="標準 13" xfId="37" xr:uid="{00000000-0005-0000-0000-000026000000}"/>
    <cellStyle name="標準 13 2" xfId="38" xr:uid="{00000000-0005-0000-0000-000027000000}"/>
    <cellStyle name="標準 14" xfId="39" xr:uid="{00000000-0005-0000-0000-000028000000}"/>
    <cellStyle name="標準 14 2" xfId="40" xr:uid="{00000000-0005-0000-0000-000029000000}"/>
    <cellStyle name="標準 15" xfId="41" xr:uid="{00000000-0005-0000-0000-00002A000000}"/>
    <cellStyle name="標準 16" xfId="42" xr:uid="{00000000-0005-0000-0000-00002B000000}"/>
    <cellStyle name="標準 2" xfId="1" xr:uid="{00000000-0005-0000-0000-00002C000000}"/>
    <cellStyle name="標準 2 2" xfId="6" xr:uid="{00000000-0005-0000-0000-00002D000000}"/>
    <cellStyle name="標準 2 2 2" xfId="43" xr:uid="{00000000-0005-0000-0000-00002E000000}"/>
    <cellStyle name="標準 2 2 3" xfId="44" xr:uid="{00000000-0005-0000-0000-00002F000000}"/>
    <cellStyle name="標準 2 3" xfId="45" xr:uid="{00000000-0005-0000-0000-000030000000}"/>
    <cellStyle name="標準 2 3 2" xfId="69" xr:uid="{00000000-0005-0000-0000-000031000000}"/>
    <cellStyle name="標準 2 4" xfId="46" xr:uid="{00000000-0005-0000-0000-000032000000}"/>
    <cellStyle name="標準 2 5" xfId="5" xr:uid="{00000000-0005-0000-0000-000033000000}"/>
    <cellStyle name="標準 2 5 2" xfId="71" xr:uid="{00000000-0005-0000-0000-000034000000}"/>
    <cellStyle name="標準 2 6" xfId="66" xr:uid="{00000000-0005-0000-0000-000035000000}"/>
    <cellStyle name="標準 2 7" xfId="72" xr:uid="{00000000-0005-0000-0000-000036000000}"/>
    <cellStyle name="標準 3" xfId="3" xr:uid="{00000000-0005-0000-0000-000037000000}"/>
    <cellStyle name="標準 3 2" xfId="47" xr:uid="{00000000-0005-0000-0000-000038000000}"/>
    <cellStyle name="標準 3 2 2" xfId="48" xr:uid="{00000000-0005-0000-0000-000039000000}"/>
    <cellStyle name="標準 3 2 2 2" xfId="49" xr:uid="{00000000-0005-0000-0000-00003A000000}"/>
    <cellStyle name="標準 3 3" xfId="50" xr:uid="{00000000-0005-0000-0000-00003B000000}"/>
    <cellStyle name="標準 3 3 2" xfId="51" xr:uid="{00000000-0005-0000-0000-00003C000000}"/>
    <cellStyle name="標準 3 4" xfId="52" xr:uid="{00000000-0005-0000-0000-00003D000000}"/>
    <cellStyle name="標準 3 5" xfId="53" xr:uid="{00000000-0005-0000-0000-00003E000000}"/>
    <cellStyle name="標準 4" xfId="54" xr:uid="{00000000-0005-0000-0000-00003F000000}"/>
    <cellStyle name="標準 5" xfId="55" xr:uid="{00000000-0005-0000-0000-000040000000}"/>
    <cellStyle name="標準 6" xfId="56" xr:uid="{00000000-0005-0000-0000-000041000000}"/>
    <cellStyle name="標準 6 2" xfId="57" xr:uid="{00000000-0005-0000-0000-000042000000}"/>
    <cellStyle name="標準 6 2 2" xfId="62" xr:uid="{00000000-0005-0000-0000-000043000000}"/>
    <cellStyle name="標準 6 3" xfId="58" xr:uid="{00000000-0005-0000-0000-000044000000}"/>
    <cellStyle name="標準 7" xfId="59" xr:uid="{00000000-0005-0000-0000-000045000000}"/>
    <cellStyle name="標準 8" xfId="60" xr:uid="{00000000-0005-0000-0000-000046000000}"/>
    <cellStyle name="標準 9" xfId="61" xr:uid="{00000000-0005-0000-0000-000047000000}"/>
    <cellStyle name="標準_計算_係数 2" xfId="67" xr:uid="{00000000-0005-0000-0000-000048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hartsheets/sheet5.xml" Type="http://schemas.openxmlformats.org/officeDocument/2006/relationships/chartsheet"/><Relationship Id="rId11" Target="worksheets/sheet6.xml" Type="http://schemas.openxmlformats.org/officeDocument/2006/relationships/worksheet"/><Relationship Id="rId12" Target="worksheets/sheet7.xml" Type="http://schemas.openxmlformats.org/officeDocument/2006/relationships/worksheet"/><Relationship Id="rId13" Target="worksheets/sheet8.xml" Type="http://schemas.openxmlformats.org/officeDocument/2006/relationships/worksheet"/><Relationship Id="rId14" Target="worksheets/sheet9.xml" Type="http://schemas.openxmlformats.org/officeDocument/2006/relationships/worksheet"/><Relationship Id="rId15" Target="worksheets/sheet10.xml" Type="http://schemas.openxmlformats.org/officeDocument/2006/relationships/worksheet"/><Relationship Id="rId16" Target="worksheets/sheet11.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chartsheets/sheet1.xml" Type="http://schemas.openxmlformats.org/officeDocument/2006/relationships/chartsheet"/><Relationship Id="rId7" Target="chartsheets/sheet2.xml" Type="http://schemas.openxmlformats.org/officeDocument/2006/relationships/chartsheet"/><Relationship Id="rId8" Target="chartsheets/sheet3.xml" Type="http://schemas.openxmlformats.org/officeDocument/2006/relationships/chartsheet"/><Relationship Id="rId9" Target="chartsheets/sheet4.xml" Type="http://schemas.openxmlformats.org/officeDocument/2006/relationships/chart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部門別総合効果の内訳</a:t>
            </a:r>
          </a:p>
        </c:rich>
      </c:tx>
      <c:layout>
        <c:manualLayout>
          <c:xMode val="edge"/>
          <c:yMode val="edge"/>
          <c:x val="0.41322314049586778"/>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561983471074383"/>
          <c:h val="0.85448392554991537"/>
        </c:manualLayout>
      </c:layout>
      <c:barChart>
        <c:barDir val="bar"/>
        <c:grouping val="stacked"/>
        <c:varyColors val="0"/>
        <c:ser>
          <c:idx val="1"/>
          <c:order val="0"/>
          <c:tx>
            <c:strRef>
              <c:f>結果!$C$18</c:f>
              <c:strCache>
                <c:ptCount val="1"/>
                <c:pt idx="0">
                  <c:v>直接効果</c:v>
                </c:pt>
              </c:strCache>
            </c:strRef>
          </c:tx>
          <c:spPr>
            <a:solidFill>
              <a:srgbClr val="993366"/>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結果!$D$18:$AP$18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56F-4F4F-AC0E-9391AD8EB4A5}"/>
            </c:ext>
          </c:extLst>
        </c:ser>
        <c:ser>
          <c:idx val="2"/>
          <c:order val="1"/>
          <c:tx>
            <c:strRef>
              <c:f>結果!$C$19</c:f>
              <c:strCache>
                <c:ptCount val="1"/>
                <c:pt idx="0">
                  <c:v>1次間接波及効果</c:v>
                </c:pt>
              </c:strCache>
            </c:strRef>
          </c:tx>
          <c:spPr>
            <a:solidFill>
              <a:srgbClr val="FFFFCC"/>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結果!$D$19:$AP$19</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756F-4F4F-AC0E-9391AD8EB4A5}"/>
            </c:ext>
          </c:extLst>
        </c:ser>
        <c:ser>
          <c:idx val="0"/>
          <c:order val="2"/>
          <c:tx>
            <c:strRef>
              <c:f>結果!$C$20</c:f>
              <c:strCache>
                <c:ptCount val="1"/>
                <c:pt idx="0">
                  <c:v>2次間接波及効果</c:v>
                </c:pt>
              </c:strCache>
            </c:strRef>
          </c:tx>
          <c:spPr>
            <a:solidFill>
              <a:srgbClr val="9999FF"/>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結果!$D$20:$AP$20</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756F-4F4F-AC0E-9391AD8EB4A5}"/>
            </c:ext>
          </c:extLst>
        </c:ser>
        <c:dLbls>
          <c:showLegendKey val="0"/>
          <c:showVal val="0"/>
          <c:showCatName val="0"/>
          <c:showSerName val="0"/>
          <c:showPercent val="0"/>
          <c:showBubbleSize val="0"/>
        </c:dLbls>
        <c:gapWidth val="100"/>
        <c:overlap val="100"/>
        <c:axId val="388399872"/>
        <c:axId val="388401408"/>
      </c:barChart>
      <c:catAx>
        <c:axId val="3883998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388401408"/>
        <c:crosses val="autoZero"/>
        <c:auto val="1"/>
        <c:lblAlgn val="ctr"/>
        <c:lblOffset val="100"/>
        <c:tickLblSkip val="1"/>
        <c:tickMarkSkip val="1"/>
        <c:noMultiLvlLbl val="0"/>
      </c:catAx>
      <c:valAx>
        <c:axId val="388401408"/>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3657024793388426"/>
              <c:y val="0.9627749576988156"/>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388399872"/>
        <c:crosses val="autoZero"/>
        <c:crossBetween val="between"/>
      </c:valAx>
      <c:spPr>
        <a:noFill/>
        <a:ln w="12700">
          <a:solidFill>
            <a:srgbClr val="000000"/>
          </a:solidFill>
          <a:prstDash val="solid"/>
        </a:ln>
      </c:spPr>
    </c:plotArea>
    <c:legend>
      <c:legendPos val="r"/>
      <c:layout>
        <c:manualLayout>
          <c:xMode val="edge"/>
          <c:yMode val="edge"/>
          <c:x val="0.85330578512396693"/>
          <c:y val="0.44331641285956008"/>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部門別間接波及効果の内訳</a:t>
            </a:r>
          </a:p>
        </c:rich>
      </c:tx>
      <c:layout>
        <c:manualLayout>
          <c:xMode val="edge"/>
          <c:yMode val="edge"/>
          <c:x val="0.41322314049586778"/>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665289256198347"/>
          <c:h val="0.85617597292724201"/>
        </c:manualLayout>
      </c:layout>
      <c:barChart>
        <c:barDir val="bar"/>
        <c:grouping val="stacked"/>
        <c:varyColors val="0"/>
        <c:ser>
          <c:idx val="2"/>
          <c:order val="0"/>
          <c:tx>
            <c:strRef>
              <c:f>結果!$C$19</c:f>
              <c:strCache>
                <c:ptCount val="1"/>
                <c:pt idx="0">
                  <c:v>1次間接波及効果</c:v>
                </c:pt>
              </c:strCache>
            </c:strRef>
          </c:tx>
          <c:spPr>
            <a:solidFill>
              <a:srgbClr val="FFFFCC"/>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結果!$D$19:$AP$19</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EC1-4692-B1DA-2F43654369BA}"/>
            </c:ext>
          </c:extLst>
        </c:ser>
        <c:ser>
          <c:idx val="0"/>
          <c:order val="1"/>
          <c:tx>
            <c:strRef>
              <c:f>結果!$C$20</c:f>
              <c:strCache>
                <c:ptCount val="1"/>
                <c:pt idx="0">
                  <c:v>2次間接波及効果</c:v>
                </c:pt>
              </c:strCache>
            </c:strRef>
          </c:tx>
          <c:spPr>
            <a:solidFill>
              <a:srgbClr val="9999FF"/>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結果!$D$20:$AP$20</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4EC1-4692-B1DA-2F43654369BA}"/>
            </c:ext>
          </c:extLst>
        </c:ser>
        <c:dLbls>
          <c:showLegendKey val="0"/>
          <c:showVal val="0"/>
          <c:showCatName val="0"/>
          <c:showSerName val="0"/>
          <c:showPercent val="0"/>
          <c:showBubbleSize val="0"/>
        </c:dLbls>
        <c:gapWidth val="100"/>
        <c:overlap val="100"/>
        <c:axId val="153125632"/>
        <c:axId val="153127168"/>
      </c:barChart>
      <c:catAx>
        <c:axId val="1531256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53127168"/>
        <c:crosses val="autoZero"/>
        <c:auto val="1"/>
        <c:lblAlgn val="ctr"/>
        <c:lblOffset val="100"/>
        <c:tickLblSkip val="1"/>
        <c:tickMarkSkip val="1"/>
        <c:noMultiLvlLbl val="0"/>
      </c:catAx>
      <c:valAx>
        <c:axId val="153127168"/>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3760330578512401"/>
              <c:y val="0.9627749576988156"/>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53125632"/>
        <c:crosses val="autoZero"/>
        <c:crossBetween val="between"/>
      </c:valAx>
      <c:spPr>
        <a:noFill/>
        <a:ln w="12700">
          <a:solidFill>
            <a:srgbClr val="000000"/>
          </a:solidFill>
          <a:prstDash val="solid"/>
        </a:ln>
      </c:spPr>
    </c:plotArea>
    <c:legend>
      <c:legendPos val="r"/>
      <c:layout>
        <c:manualLayout>
          <c:xMode val="edge"/>
          <c:yMode val="edge"/>
          <c:x val="0.85537190082644632"/>
          <c:y val="0.44500846023688662"/>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4049586776859504"/>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8285123966942152"/>
          <c:h val="0.85617597292724201"/>
        </c:manualLayout>
      </c:layout>
      <c:barChart>
        <c:barDir val="bar"/>
        <c:grouping val="stacked"/>
        <c:varyColors val="0"/>
        <c:ser>
          <c:idx val="1"/>
          <c:order val="0"/>
          <c:tx>
            <c:strRef>
              <c:f>雇用!$B$21</c:f>
              <c:strCache>
                <c:ptCount val="1"/>
                <c:pt idx="0">
                  <c:v>直接効果</c:v>
                </c:pt>
              </c:strCache>
            </c:strRef>
          </c:tx>
          <c:spPr>
            <a:solidFill>
              <a:srgbClr val="993366"/>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雇用!$C$21:$AO$21</c:f>
              <c:numCache>
                <c:formatCode>#,##0_ ;[Red]\-#,##0\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B12C-4783-AE20-E43F6020E677}"/>
            </c:ext>
          </c:extLst>
        </c:ser>
        <c:ser>
          <c:idx val="2"/>
          <c:order val="1"/>
          <c:tx>
            <c:strRef>
              <c:f>雇用!$B$22</c:f>
              <c:strCache>
                <c:ptCount val="1"/>
                <c:pt idx="0">
                  <c:v>1次間接波及効果</c:v>
                </c:pt>
              </c:strCache>
            </c:strRef>
          </c:tx>
          <c:spPr>
            <a:solidFill>
              <a:srgbClr val="FFFFCC"/>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雇用!$C$22:$AO$22</c:f>
              <c:numCache>
                <c:formatCode>#,##0_ ;[Red]\-#,##0\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B12C-4783-AE20-E43F6020E677}"/>
            </c:ext>
          </c:extLst>
        </c:ser>
        <c:ser>
          <c:idx val="0"/>
          <c:order val="2"/>
          <c:tx>
            <c:strRef>
              <c:f>雇用!$B$23</c:f>
              <c:strCache>
                <c:ptCount val="1"/>
                <c:pt idx="0">
                  <c:v>2次間接波及効果</c:v>
                </c:pt>
              </c:strCache>
            </c:strRef>
          </c:tx>
          <c:spPr>
            <a:solidFill>
              <a:srgbClr val="9999FF"/>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雇用!$C$23:$AO$23</c:f>
              <c:numCache>
                <c:formatCode>#,##0_ ;[Red]\-#,##0\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B12C-4783-AE20-E43F6020E677}"/>
            </c:ext>
          </c:extLst>
        </c:ser>
        <c:dLbls>
          <c:showLegendKey val="0"/>
          <c:showVal val="0"/>
          <c:showCatName val="0"/>
          <c:showSerName val="0"/>
          <c:showPercent val="0"/>
          <c:showBubbleSize val="0"/>
        </c:dLbls>
        <c:gapWidth val="100"/>
        <c:overlap val="100"/>
        <c:axId val="153036672"/>
        <c:axId val="153038208"/>
      </c:barChart>
      <c:catAx>
        <c:axId val="153036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53038208"/>
        <c:crosses val="autoZero"/>
        <c:auto val="1"/>
        <c:lblAlgn val="ctr"/>
        <c:lblOffset val="100"/>
        <c:tickLblSkip val="1"/>
        <c:tickMarkSkip val="1"/>
        <c:noMultiLvlLbl val="0"/>
      </c:catAx>
      <c:valAx>
        <c:axId val="153038208"/>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5103305785123964"/>
              <c:y val="0.962774957698815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53036672"/>
        <c:crosses val="autoZero"/>
        <c:crossBetween val="between"/>
      </c:valAx>
      <c:spPr>
        <a:noFill/>
        <a:ln w="12700">
          <a:solidFill>
            <a:srgbClr val="000000"/>
          </a:solidFill>
          <a:prstDash val="solid"/>
        </a:ln>
      </c:spPr>
    </c:plotArea>
    <c:legend>
      <c:legendPos val="r"/>
      <c:layout>
        <c:manualLayout>
          <c:xMode val="edge"/>
          <c:yMode val="edge"/>
          <c:x val="0.85330578512396693"/>
          <c:y val="0.44500846023688662"/>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間接効果による部門別雇用創出効果の内訳</a:t>
            </a:r>
          </a:p>
        </c:rich>
      </c:tx>
      <c:layout>
        <c:manualLayout>
          <c:xMode val="edge"/>
          <c:yMode val="edge"/>
          <c:x val="0.4049586776859504"/>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871900826446285"/>
          <c:h val="0.84940778341793566"/>
        </c:manualLayout>
      </c:layout>
      <c:barChart>
        <c:barDir val="bar"/>
        <c:grouping val="stacked"/>
        <c:varyColors val="0"/>
        <c:ser>
          <c:idx val="2"/>
          <c:order val="0"/>
          <c:tx>
            <c:strRef>
              <c:f>雇用!$B$22</c:f>
              <c:strCache>
                <c:ptCount val="1"/>
                <c:pt idx="0">
                  <c:v>1次間接波及効果</c:v>
                </c:pt>
              </c:strCache>
            </c:strRef>
          </c:tx>
          <c:spPr>
            <a:solidFill>
              <a:srgbClr val="FFFFCC"/>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雇用!$C$22:$AO$22</c:f>
              <c:numCache>
                <c:formatCode>#,##0_ ;[Red]\-#,##0\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FFC9-45D4-A5CC-8C0BABA7272E}"/>
            </c:ext>
          </c:extLst>
        </c:ser>
        <c:ser>
          <c:idx val="0"/>
          <c:order val="1"/>
          <c:tx>
            <c:strRef>
              <c:f>雇用!$B$23</c:f>
              <c:strCache>
                <c:ptCount val="1"/>
                <c:pt idx="0">
                  <c:v>2次間接波及効果</c:v>
                </c:pt>
              </c:strCache>
            </c:strRef>
          </c:tx>
          <c:spPr>
            <a:solidFill>
              <a:srgbClr val="9999FF"/>
            </a:solidFill>
            <a:ln w="12700">
              <a:solidFill>
                <a:srgbClr val="000000"/>
              </a:solidFill>
              <a:prstDash val="solid"/>
            </a:ln>
          </c:spPr>
          <c:invertIfNegative val="0"/>
          <c:cat>
            <c:strRef>
              <c:f>結果!$D$17:$AP$17</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雇用!$C$23:$AO$23</c:f>
              <c:numCache>
                <c:formatCode>#,##0_ ;[Red]\-#,##0\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FFC9-45D4-A5CC-8C0BABA7272E}"/>
            </c:ext>
          </c:extLst>
        </c:ser>
        <c:dLbls>
          <c:showLegendKey val="0"/>
          <c:showVal val="0"/>
          <c:showCatName val="0"/>
          <c:showSerName val="0"/>
          <c:showPercent val="0"/>
          <c:showBubbleSize val="0"/>
        </c:dLbls>
        <c:gapWidth val="100"/>
        <c:overlap val="100"/>
        <c:axId val="155146112"/>
        <c:axId val="155147648"/>
      </c:barChart>
      <c:catAx>
        <c:axId val="1551461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55147648"/>
        <c:crosses val="autoZero"/>
        <c:auto val="1"/>
        <c:lblAlgn val="ctr"/>
        <c:lblOffset val="100"/>
        <c:tickLblSkip val="1"/>
        <c:tickMarkSkip val="1"/>
        <c:noMultiLvlLbl val="0"/>
      </c:catAx>
      <c:valAx>
        <c:axId val="155147648"/>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4793388429752061"/>
              <c:y val="0.9610829103214889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55146112"/>
        <c:crosses val="autoZero"/>
        <c:crossBetween val="between"/>
      </c:valAx>
      <c:spPr>
        <a:noFill/>
        <a:ln w="12700">
          <a:solidFill>
            <a:srgbClr val="000000"/>
          </a:solidFill>
          <a:prstDash val="solid"/>
        </a:ln>
      </c:spPr>
    </c:plotArea>
    <c:legend>
      <c:legendPos val="r"/>
      <c:layout>
        <c:manualLayout>
          <c:xMode val="edge"/>
          <c:yMode val="edge"/>
          <c:x val="0.85537190082644632"/>
          <c:y val="0.43993231810490696"/>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税収効果</a:t>
            </a:r>
          </a:p>
        </c:rich>
      </c:tx>
      <c:layout>
        <c:manualLayout>
          <c:xMode val="edge"/>
          <c:yMode val="edge"/>
          <c:x val="0.46694214876033058"/>
          <c:y val="2.030456852791878E-2"/>
        </c:manualLayout>
      </c:layout>
      <c:overlay val="0"/>
      <c:spPr>
        <a:noFill/>
        <a:ln w="25400">
          <a:noFill/>
        </a:ln>
      </c:spPr>
    </c:title>
    <c:autoTitleDeleted val="0"/>
    <c:plotArea>
      <c:layout>
        <c:manualLayout>
          <c:layoutTarget val="inner"/>
          <c:xMode val="edge"/>
          <c:yMode val="edge"/>
          <c:x val="0.13119834710743802"/>
          <c:y val="9.3062605752961089E-2"/>
          <c:w val="0.75723140495867769"/>
          <c:h val="0.79695431472081213"/>
        </c:manualLayout>
      </c:layout>
      <c:barChart>
        <c:barDir val="bar"/>
        <c:grouping val="clustered"/>
        <c:varyColors val="0"/>
        <c:ser>
          <c:idx val="0"/>
          <c:order val="0"/>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E236-4E52-BCCA-B0EA78FC0ABC}"/>
              </c:ext>
            </c:extLst>
          </c:dPt>
          <c:dLbls>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税!$C$12:$C$13</c:f>
              <c:strCache>
                <c:ptCount val="2"/>
                <c:pt idx="0">
                  <c:v>県税収入</c:v>
                </c:pt>
                <c:pt idx="1">
                  <c:v>市町税収入</c:v>
                </c:pt>
              </c:strCache>
            </c:strRef>
          </c:cat>
          <c:val>
            <c:numRef>
              <c:f>税!$D$12:$D$13</c:f>
              <c:numCache>
                <c:formatCode>#,##0.0_ ;[Red]\-#,##0.0\ </c:formatCode>
                <c:ptCount val="2"/>
                <c:pt idx="0">
                  <c:v>0</c:v>
                </c:pt>
                <c:pt idx="1">
                  <c:v>0</c:v>
                </c:pt>
              </c:numCache>
            </c:numRef>
          </c:val>
          <c:extLst>
            <c:ext xmlns:c16="http://schemas.microsoft.com/office/drawing/2014/chart" uri="{C3380CC4-5D6E-409C-BE32-E72D297353CC}">
              <c16:uniqueId val="{00000002-E236-4E52-BCCA-B0EA78FC0ABC}"/>
            </c:ext>
          </c:extLst>
        </c:ser>
        <c:dLbls>
          <c:showLegendKey val="0"/>
          <c:showVal val="0"/>
          <c:showCatName val="0"/>
          <c:showSerName val="0"/>
          <c:showPercent val="0"/>
          <c:showBubbleSize val="0"/>
        </c:dLbls>
        <c:gapWidth val="150"/>
        <c:axId val="155187072"/>
        <c:axId val="155188608"/>
      </c:barChart>
      <c:catAx>
        <c:axId val="1551870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55188608"/>
        <c:crosses val="autoZero"/>
        <c:auto val="1"/>
        <c:lblAlgn val="ctr"/>
        <c:lblOffset val="100"/>
        <c:tickLblSkip val="1"/>
        <c:tickMarkSkip val="1"/>
        <c:noMultiLvlLbl val="0"/>
      </c:catAx>
      <c:valAx>
        <c:axId val="155188608"/>
        <c:scaling>
          <c:orientation val="minMax"/>
        </c:scaling>
        <c:delete val="0"/>
        <c:axPos val="b"/>
        <c:majorGridlines>
          <c:spPr>
            <a:ln w="3175">
              <a:solidFill>
                <a:srgbClr val="000000"/>
              </a:solidFill>
              <a:prstDash val="sysDash"/>
            </a:ln>
          </c:spPr>
        </c:majorGridlines>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（単位：億円）</a:t>
                </a:r>
              </a:p>
            </c:rich>
          </c:tx>
          <c:layout>
            <c:manualLayout>
              <c:xMode val="edge"/>
              <c:yMode val="edge"/>
              <c:x val="0.79958677685950408"/>
              <c:y val="0.944162436548223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55187072"/>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chartsheets/_rels/sheet3.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chartsheets/_rels/sheet4.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chartsheets/_rels/sheet5.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Graph6"/>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Graph7"/>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Graph8"/>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Graph9"/>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Graph10"/>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s>
</file>

<file path=xl/drawings/_rels/drawing5.xml.rels><?xml version="1.0" encoding="UTF-8" standalone="yes"?><Relationships xmlns="http://schemas.openxmlformats.org/package/2006/relationships"><Relationship Id="rId1" Target="../charts/chart5.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8</xdr:col>
      <xdr:colOff>66675</xdr:colOff>
      <xdr:row>7</xdr:row>
      <xdr:rowOff>57150</xdr:rowOff>
    </xdr:from>
    <xdr:to>
      <xdr:col>8</xdr:col>
      <xdr:colOff>1200150</xdr:colOff>
      <xdr:row>89</xdr:row>
      <xdr:rowOff>57150</xdr:rowOff>
    </xdr:to>
    <xdr:grpSp>
      <xdr:nvGrpSpPr>
        <xdr:cNvPr id="2" name="Group 171">
          <a:extLst>
            <a:ext uri="{FF2B5EF4-FFF2-40B4-BE49-F238E27FC236}">
              <a16:creationId xmlns:a16="http://schemas.microsoft.com/office/drawing/2014/main" id="{00000000-0008-0000-0900-000002000000}"/>
            </a:ext>
          </a:extLst>
        </xdr:cNvPr>
        <xdr:cNvGrpSpPr>
          <a:grpSpLocks/>
        </xdr:cNvGrpSpPr>
      </xdr:nvGrpSpPr>
      <xdr:grpSpPr bwMode="auto">
        <a:xfrm>
          <a:off x="7178675" y="1136650"/>
          <a:ext cx="1133475" cy="12611100"/>
          <a:chOff x="215" y="163"/>
          <a:chExt cx="74" cy="1295"/>
        </a:xfrm>
      </xdr:grpSpPr>
      <xdr:sp macro="" textlink="">
        <xdr:nvSpPr>
          <xdr:cNvPr id="3" name="Line 172">
            <a:extLst>
              <a:ext uri="{FF2B5EF4-FFF2-40B4-BE49-F238E27FC236}">
                <a16:creationId xmlns:a16="http://schemas.microsoft.com/office/drawing/2014/main" id="{00000000-0008-0000-0900-000003000000}"/>
              </a:ext>
            </a:extLst>
          </xdr:cNvPr>
          <xdr:cNvSpPr>
            <a:spLocks noChangeShapeType="1"/>
          </xdr:cNvSpPr>
        </xdr:nvSpPr>
        <xdr:spPr bwMode="auto">
          <a:xfrm>
            <a:off x="216" y="108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 name="Line 173">
            <a:extLst>
              <a:ext uri="{FF2B5EF4-FFF2-40B4-BE49-F238E27FC236}">
                <a16:creationId xmlns:a16="http://schemas.microsoft.com/office/drawing/2014/main" id="{00000000-0008-0000-0900-000004000000}"/>
              </a:ext>
            </a:extLst>
          </xdr:cNvPr>
          <xdr:cNvSpPr>
            <a:spLocks noChangeShapeType="1"/>
          </xdr:cNvSpPr>
        </xdr:nvSpPr>
        <xdr:spPr bwMode="auto">
          <a:xfrm>
            <a:off x="216" y="110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74">
            <a:extLst>
              <a:ext uri="{FF2B5EF4-FFF2-40B4-BE49-F238E27FC236}">
                <a16:creationId xmlns:a16="http://schemas.microsoft.com/office/drawing/2014/main" id="{00000000-0008-0000-0900-000005000000}"/>
              </a:ext>
            </a:extLst>
          </xdr:cNvPr>
          <xdr:cNvSpPr>
            <a:spLocks noChangeShapeType="1"/>
          </xdr:cNvSpPr>
        </xdr:nvSpPr>
        <xdr:spPr bwMode="auto">
          <a:xfrm>
            <a:off x="216" y="101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175">
            <a:extLst>
              <a:ext uri="{FF2B5EF4-FFF2-40B4-BE49-F238E27FC236}">
                <a16:creationId xmlns:a16="http://schemas.microsoft.com/office/drawing/2014/main" id="{00000000-0008-0000-0900-000006000000}"/>
              </a:ext>
            </a:extLst>
          </xdr:cNvPr>
          <xdr:cNvSpPr>
            <a:spLocks noChangeShapeType="1"/>
          </xdr:cNvSpPr>
        </xdr:nvSpPr>
        <xdr:spPr bwMode="auto">
          <a:xfrm>
            <a:off x="216" y="103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176">
            <a:extLst>
              <a:ext uri="{FF2B5EF4-FFF2-40B4-BE49-F238E27FC236}">
                <a16:creationId xmlns:a16="http://schemas.microsoft.com/office/drawing/2014/main" id="{00000000-0008-0000-0900-000007000000}"/>
              </a:ext>
            </a:extLst>
          </xdr:cNvPr>
          <xdr:cNvSpPr>
            <a:spLocks noChangeShapeType="1"/>
          </xdr:cNvSpPr>
        </xdr:nvSpPr>
        <xdr:spPr bwMode="auto">
          <a:xfrm>
            <a:off x="216" y="104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77">
            <a:extLst>
              <a:ext uri="{FF2B5EF4-FFF2-40B4-BE49-F238E27FC236}">
                <a16:creationId xmlns:a16="http://schemas.microsoft.com/office/drawing/2014/main" id="{00000000-0008-0000-0900-000008000000}"/>
              </a:ext>
            </a:extLst>
          </xdr:cNvPr>
          <xdr:cNvSpPr>
            <a:spLocks noChangeShapeType="1"/>
          </xdr:cNvSpPr>
        </xdr:nvSpPr>
        <xdr:spPr bwMode="auto">
          <a:xfrm>
            <a:off x="216" y="106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78">
            <a:extLst>
              <a:ext uri="{FF2B5EF4-FFF2-40B4-BE49-F238E27FC236}">
                <a16:creationId xmlns:a16="http://schemas.microsoft.com/office/drawing/2014/main" id="{00000000-0008-0000-0900-000009000000}"/>
              </a:ext>
            </a:extLst>
          </xdr:cNvPr>
          <xdr:cNvSpPr>
            <a:spLocks noChangeShapeType="1"/>
          </xdr:cNvSpPr>
        </xdr:nvSpPr>
        <xdr:spPr bwMode="auto">
          <a:xfrm>
            <a:off x="216" y="81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79">
            <a:extLst>
              <a:ext uri="{FF2B5EF4-FFF2-40B4-BE49-F238E27FC236}">
                <a16:creationId xmlns:a16="http://schemas.microsoft.com/office/drawing/2014/main" id="{00000000-0008-0000-0900-00000A000000}"/>
              </a:ext>
            </a:extLst>
          </xdr:cNvPr>
          <xdr:cNvSpPr>
            <a:spLocks noChangeShapeType="1"/>
          </xdr:cNvSpPr>
        </xdr:nvSpPr>
        <xdr:spPr bwMode="auto">
          <a:xfrm>
            <a:off x="216" y="83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80">
            <a:extLst>
              <a:ext uri="{FF2B5EF4-FFF2-40B4-BE49-F238E27FC236}">
                <a16:creationId xmlns:a16="http://schemas.microsoft.com/office/drawing/2014/main" id="{00000000-0008-0000-0900-00000B000000}"/>
              </a:ext>
            </a:extLst>
          </xdr:cNvPr>
          <xdr:cNvSpPr>
            <a:spLocks noChangeShapeType="1"/>
          </xdr:cNvSpPr>
        </xdr:nvSpPr>
        <xdr:spPr bwMode="auto">
          <a:xfrm>
            <a:off x="216" y="85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81">
            <a:extLst>
              <a:ext uri="{FF2B5EF4-FFF2-40B4-BE49-F238E27FC236}">
                <a16:creationId xmlns:a16="http://schemas.microsoft.com/office/drawing/2014/main" id="{00000000-0008-0000-0900-00000C000000}"/>
              </a:ext>
            </a:extLst>
          </xdr:cNvPr>
          <xdr:cNvSpPr>
            <a:spLocks noChangeShapeType="1"/>
          </xdr:cNvSpPr>
        </xdr:nvSpPr>
        <xdr:spPr bwMode="auto">
          <a:xfrm>
            <a:off x="216" y="86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82">
            <a:extLst>
              <a:ext uri="{FF2B5EF4-FFF2-40B4-BE49-F238E27FC236}">
                <a16:creationId xmlns:a16="http://schemas.microsoft.com/office/drawing/2014/main" id="{00000000-0008-0000-0900-00000D000000}"/>
              </a:ext>
            </a:extLst>
          </xdr:cNvPr>
          <xdr:cNvSpPr>
            <a:spLocks noChangeShapeType="1"/>
          </xdr:cNvSpPr>
        </xdr:nvSpPr>
        <xdr:spPr bwMode="auto">
          <a:xfrm>
            <a:off x="216" y="88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83">
            <a:extLst>
              <a:ext uri="{FF2B5EF4-FFF2-40B4-BE49-F238E27FC236}">
                <a16:creationId xmlns:a16="http://schemas.microsoft.com/office/drawing/2014/main" id="{00000000-0008-0000-0900-00000E000000}"/>
              </a:ext>
            </a:extLst>
          </xdr:cNvPr>
          <xdr:cNvSpPr>
            <a:spLocks noChangeShapeType="1"/>
          </xdr:cNvSpPr>
        </xdr:nvSpPr>
        <xdr:spPr bwMode="auto">
          <a:xfrm>
            <a:off x="216" y="90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84">
            <a:extLst>
              <a:ext uri="{FF2B5EF4-FFF2-40B4-BE49-F238E27FC236}">
                <a16:creationId xmlns:a16="http://schemas.microsoft.com/office/drawing/2014/main" id="{00000000-0008-0000-0900-00000F000000}"/>
              </a:ext>
            </a:extLst>
          </xdr:cNvPr>
          <xdr:cNvSpPr>
            <a:spLocks noChangeShapeType="1"/>
          </xdr:cNvSpPr>
        </xdr:nvSpPr>
        <xdr:spPr bwMode="auto">
          <a:xfrm>
            <a:off x="216" y="92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85">
            <a:extLst>
              <a:ext uri="{FF2B5EF4-FFF2-40B4-BE49-F238E27FC236}">
                <a16:creationId xmlns:a16="http://schemas.microsoft.com/office/drawing/2014/main" id="{00000000-0008-0000-0900-000010000000}"/>
              </a:ext>
            </a:extLst>
          </xdr:cNvPr>
          <xdr:cNvSpPr>
            <a:spLocks noChangeShapeType="1"/>
          </xdr:cNvSpPr>
        </xdr:nvSpPr>
        <xdr:spPr bwMode="auto">
          <a:xfrm>
            <a:off x="216" y="9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86">
            <a:extLst>
              <a:ext uri="{FF2B5EF4-FFF2-40B4-BE49-F238E27FC236}">
                <a16:creationId xmlns:a16="http://schemas.microsoft.com/office/drawing/2014/main" id="{00000000-0008-0000-0900-000011000000}"/>
              </a:ext>
            </a:extLst>
          </xdr:cNvPr>
          <xdr:cNvSpPr>
            <a:spLocks noChangeShapeType="1"/>
          </xdr:cNvSpPr>
        </xdr:nvSpPr>
        <xdr:spPr bwMode="auto">
          <a:xfrm>
            <a:off x="216" y="95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87">
            <a:extLst>
              <a:ext uri="{FF2B5EF4-FFF2-40B4-BE49-F238E27FC236}">
                <a16:creationId xmlns:a16="http://schemas.microsoft.com/office/drawing/2014/main" id="{00000000-0008-0000-0900-000012000000}"/>
              </a:ext>
            </a:extLst>
          </xdr:cNvPr>
          <xdr:cNvSpPr>
            <a:spLocks noChangeShapeType="1"/>
          </xdr:cNvSpPr>
        </xdr:nvSpPr>
        <xdr:spPr bwMode="auto">
          <a:xfrm>
            <a:off x="216" y="97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188">
            <a:extLst>
              <a:ext uri="{FF2B5EF4-FFF2-40B4-BE49-F238E27FC236}">
                <a16:creationId xmlns:a16="http://schemas.microsoft.com/office/drawing/2014/main" id="{00000000-0008-0000-0900-000013000000}"/>
              </a:ext>
            </a:extLst>
          </xdr:cNvPr>
          <xdr:cNvSpPr>
            <a:spLocks noChangeShapeType="1"/>
          </xdr:cNvSpPr>
        </xdr:nvSpPr>
        <xdr:spPr bwMode="auto">
          <a:xfrm>
            <a:off x="216" y="99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nvGrpSpPr>
          <xdr:cNvPr id="20" name="Group 189">
            <a:extLst>
              <a:ext uri="{FF2B5EF4-FFF2-40B4-BE49-F238E27FC236}">
                <a16:creationId xmlns:a16="http://schemas.microsoft.com/office/drawing/2014/main" id="{00000000-0008-0000-0900-000014000000}"/>
              </a:ext>
            </a:extLst>
          </xdr:cNvPr>
          <xdr:cNvGrpSpPr>
            <a:grpSpLocks/>
          </xdr:cNvGrpSpPr>
        </xdr:nvGrpSpPr>
        <xdr:grpSpPr bwMode="auto">
          <a:xfrm>
            <a:off x="215" y="163"/>
            <a:ext cx="74" cy="935"/>
            <a:chOff x="215" y="163"/>
            <a:chExt cx="74" cy="935"/>
          </a:xfrm>
        </xdr:grpSpPr>
        <xdr:sp macro="" textlink="">
          <xdr:nvSpPr>
            <xdr:cNvPr id="40" name="Line 190">
              <a:extLst>
                <a:ext uri="{FF2B5EF4-FFF2-40B4-BE49-F238E27FC236}">
                  <a16:creationId xmlns:a16="http://schemas.microsoft.com/office/drawing/2014/main" id="{00000000-0008-0000-0900-000028000000}"/>
                </a:ext>
              </a:extLst>
            </xdr:cNvPr>
            <xdr:cNvSpPr>
              <a:spLocks noChangeShapeType="1"/>
            </xdr:cNvSpPr>
          </xdr:nvSpPr>
          <xdr:spPr bwMode="auto">
            <a:xfrm flipV="1">
              <a:off x="215" y="16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Line 191">
              <a:extLst>
                <a:ext uri="{FF2B5EF4-FFF2-40B4-BE49-F238E27FC236}">
                  <a16:creationId xmlns:a16="http://schemas.microsoft.com/office/drawing/2014/main" id="{00000000-0008-0000-0900-000029000000}"/>
                </a:ext>
              </a:extLst>
            </xdr:cNvPr>
            <xdr:cNvSpPr>
              <a:spLocks noChangeShapeType="1"/>
            </xdr:cNvSpPr>
          </xdr:nvSpPr>
          <xdr:spPr bwMode="auto">
            <a:xfrm flipV="1">
              <a:off x="216" y="1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Line 192">
              <a:extLst>
                <a:ext uri="{FF2B5EF4-FFF2-40B4-BE49-F238E27FC236}">
                  <a16:creationId xmlns:a16="http://schemas.microsoft.com/office/drawing/2014/main" id="{00000000-0008-0000-0900-00002A000000}"/>
                </a:ext>
              </a:extLst>
            </xdr:cNvPr>
            <xdr:cNvSpPr>
              <a:spLocks noChangeShapeType="1"/>
            </xdr:cNvSpPr>
          </xdr:nvSpPr>
          <xdr:spPr bwMode="auto">
            <a:xfrm flipV="1">
              <a:off x="217" y="19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Line 193">
              <a:extLst>
                <a:ext uri="{FF2B5EF4-FFF2-40B4-BE49-F238E27FC236}">
                  <a16:creationId xmlns:a16="http://schemas.microsoft.com/office/drawing/2014/main" id="{00000000-0008-0000-0900-00002B000000}"/>
                </a:ext>
              </a:extLst>
            </xdr:cNvPr>
            <xdr:cNvSpPr>
              <a:spLocks noChangeShapeType="1"/>
            </xdr:cNvSpPr>
          </xdr:nvSpPr>
          <xdr:spPr bwMode="auto">
            <a:xfrm flipV="1">
              <a:off x="216" y="21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Line 194">
              <a:extLst>
                <a:ext uri="{FF2B5EF4-FFF2-40B4-BE49-F238E27FC236}">
                  <a16:creationId xmlns:a16="http://schemas.microsoft.com/office/drawing/2014/main" id="{00000000-0008-0000-0900-00002C000000}"/>
                </a:ext>
              </a:extLst>
            </xdr:cNvPr>
            <xdr:cNvSpPr>
              <a:spLocks noChangeShapeType="1"/>
            </xdr:cNvSpPr>
          </xdr:nvSpPr>
          <xdr:spPr bwMode="auto">
            <a:xfrm flipV="1">
              <a:off x="216" y="23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195">
              <a:extLst>
                <a:ext uri="{FF2B5EF4-FFF2-40B4-BE49-F238E27FC236}">
                  <a16:creationId xmlns:a16="http://schemas.microsoft.com/office/drawing/2014/main" id="{00000000-0008-0000-0900-00002D000000}"/>
                </a:ext>
              </a:extLst>
            </xdr:cNvPr>
            <xdr:cNvSpPr>
              <a:spLocks noChangeShapeType="1"/>
            </xdr:cNvSpPr>
          </xdr:nvSpPr>
          <xdr:spPr bwMode="auto">
            <a:xfrm flipV="1">
              <a:off x="216" y="24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196">
              <a:extLst>
                <a:ext uri="{FF2B5EF4-FFF2-40B4-BE49-F238E27FC236}">
                  <a16:creationId xmlns:a16="http://schemas.microsoft.com/office/drawing/2014/main" id="{00000000-0008-0000-0900-00002E000000}"/>
                </a:ext>
              </a:extLst>
            </xdr:cNvPr>
            <xdr:cNvSpPr>
              <a:spLocks noChangeShapeType="1"/>
            </xdr:cNvSpPr>
          </xdr:nvSpPr>
          <xdr:spPr bwMode="auto">
            <a:xfrm flipV="1">
              <a:off x="216" y="26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197">
              <a:extLst>
                <a:ext uri="{FF2B5EF4-FFF2-40B4-BE49-F238E27FC236}">
                  <a16:creationId xmlns:a16="http://schemas.microsoft.com/office/drawing/2014/main" id="{00000000-0008-0000-0900-00002F000000}"/>
                </a:ext>
              </a:extLst>
            </xdr:cNvPr>
            <xdr:cNvSpPr>
              <a:spLocks noChangeShapeType="1"/>
            </xdr:cNvSpPr>
          </xdr:nvSpPr>
          <xdr:spPr bwMode="auto">
            <a:xfrm flipV="1">
              <a:off x="216" y="2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198">
              <a:extLst>
                <a:ext uri="{FF2B5EF4-FFF2-40B4-BE49-F238E27FC236}">
                  <a16:creationId xmlns:a16="http://schemas.microsoft.com/office/drawing/2014/main" id="{00000000-0008-0000-0900-000030000000}"/>
                </a:ext>
              </a:extLst>
            </xdr:cNvPr>
            <xdr:cNvSpPr>
              <a:spLocks noChangeShapeType="1"/>
            </xdr:cNvSpPr>
          </xdr:nvSpPr>
          <xdr:spPr bwMode="auto">
            <a:xfrm flipV="1">
              <a:off x="216" y="29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199">
              <a:extLst>
                <a:ext uri="{FF2B5EF4-FFF2-40B4-BE49-F238E27FC236}">
                  <a16:creationId xmlns:a16="http://schemas.microsoft.com/office/drawing/2014/main" id="{00000000-0008-0000-0900-000031000000}"/>
                </a:ext>
              </a:extLst>
            </xdr:cNvPr>
            <xdr:cNvSpPr>
              <a:spLocks noChangeShapeType="1"/>
            </xdr:cNvSpPr>
          </xdr:nvSpPr>
          <xdr:spPr bwMode="auto">
            <a:xfrm flipV="1">
              <a:off x="216" y="31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200">
              <a:extLst>
                <a:ext uri="{FF2B5EF4-FFF2-40B4-BE49-F238E27FC236}">
                  <a16:creationId xmlns:a16="http://schemas.microsoft.com/office/drawing/2014/main" id="{00000000-0008-0000-0900-000032000000}"/>
                </a:ext>
              </a:extLst>
            </xdr:cNvPr>
            <xdr:cNvSpPr>
              <a:spLocks noChangeShapeType="1"/>
            </xdr:cNvSpPr>
          </xdr:nvSpPr>
          <xdr:spPr bwMode="auto">
            <a:xfrm flipV="1">
              <a:off x="216" y="33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201">
              <a:extLst>
                <a:ext uri="{FF2B5EF4-FFF2-40B4-BE49-F238E27FC236}">
                  <a16:creationId xmlns:a16="http://schemas.microsoft.com/office/drawing/2014/main" id="{00000000-0008-0000-0900-000033000000}"/>
                </a:ext>
              </a:extLst>
            </xdr:cNvPr>
            <xdr:cNvSpPr>
              <a:spLocks noChangeShapeType="1"/>
            </xdr:cNvSpPr>
          </xdr:nvSpPr>
          <xdr:spPr bwMode="auto">
            <a:xfrm flipV="1">
              <a:off x="216" y="35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2" name="Line 202">
              <a:extLst>
                <a:ext uri="{FF2B5EF4-FFF2-40B4-BE49-F238E27FC236}">
                  <a16:creationId xmlns:a16="http://schemas.microsoft.com/office/drawing/2014/main" id="{00000000-0008-0000-0900-000034000000}"/>
                </a:ext>
              </a:extLst>
            </xdr:cNvPr>
            <xdr:cNvSpPr>
              <a:spLocks noChangeShapeType="1"/>
            </xdr:cNvSpPr>
          </xdr:nvSpPr>
          <xdr:spPr bwMode="auto">
            <a:xfrm flipV="1">
              <a:off x="216" y="36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Line 203">
              <a:extLst>
                <a:ext uri="{FF2B5EF4-FFF2-40B4-BE49-F238E27FC236}">
                  <a16:creationId xmlns:a16="http://schemas.microsoft.com/office/drawing/2014/main" id="{00000000-0008-0000-0900-000035000000}"/>
                </a:ext>
              </a:extLst>
            </xdr:cNvPr>
            <xdr:cNvSpPr>
              <a:spLocks noChangeShapeType="1"/>
            </xdr:cNvSpPr>
          </xdr:nvSpPr>
          <xdr:spPr bwMode="auto">
            <a:xfrm flipV="1">
              <a:off x="216" y="38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204">
              <a:extLst>
                <a:ext uri="{FF2B5EF4-FFF2-40B4-BE49-F238E27FC236}">
                  <a16:creationId xmlns:a16="http://schemas.microsoft.com/office/drawing/2014/main" id="{00000000-0008-0000-0900-000036000000}"/>
                </a:ext>
              </a:extLst>
            </xdr:cNvPr>
            <xdr:cNvSpPr>
              <a:spLocks noChangeShapeType="1"/>
            </xdr:cNvSpPr>
          </xdr:nvSpPr>
          <xdr:spPr bwMode="auto">
            <a:xfrm flipV="1">
              <a:off x="216" y="40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Line 205">
              <a:extLst>
                <a:ext uri="{FF2B5EF4-FFF2-40B4-BE49-F238E27FC236}">
                  <a16:creationId xmlns:a16="http://schemas.microsoft.com/office/drawing/2014/main" id="{00000000-0008-0000-0900-000037000000}"/>
                </a:ext>
              </a:extLst>
            </xdr:cNvPr>
            <xdr:cNvSpPr>
              <a:spLocks noChangeShapeType="1"/>
            </xdr:cNvSpPr>
          </xdr:nvSpPr>
          <xdr:spPr bwMode="auto">
            <a:xfrm flipV="1">
              <a:off x="216" y="41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Line 206">
              <a:extLst>
                <a:ext uri="{FF2B5EF4-FFF2-40B4-BE49-F238E27FC236}">
                  <a16:creationId xmlns:a16="http://schemas.microsoft.com/office/drawing/2014/main" id="{00000000-0008-0000-0900-000038000000}"/>
                </a:ext>
              </a:extLst>
            </xdr:cNvPr>
            <xdr:cNvSpPr>
              <a:spLocks noChangeShapeType="1"/>
            </xdr:cNvSpPr>
          </xdr:nvSpPr>
          <xdr:spPr bwMode="auto">
            <a:xfrm flipV="1">
              <a:off x="216" y="43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Line 207">
              <a:extLst>
                <a:ext uri="{FF2B5EF4-FFF2-40B4-BE49-F238E27FC236}">
                  <a16:creationId xmlns:a16="http://schemas.microsoft.com/office/drawing/2014/main" id="{00000000-0008-0000-0900-000039000000}"/>
                </a:ext>
              </a:extLst>
            </xdr:cNvPr>
            <xdr:cNvSpPr>
              <a:spLocks noChangeShapeType="1"/>
            </xdr:cNvSpPr>
          </xdr:nvSpPr>
          <xdr:spPr bwMode="auto">
            <a:xfrm flipV="1">
              <a:off x="216" y="45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208">
              <a:extLst>
                <a:ext uri="{FF2B5EF4-FFF2-40B4-BE49-F238E27FC236}">
                  <a16:creationId xmlns:a16="http://schemas.microsoft.com/office/drawing/2014/main" id="{00000000-0008-0000-0900-00003A000000}"/>
                </a:ext>
              </a:extLst>
            </xdr:cNvPr>
            <xdr:cNvSpPr>
              <a:spLocks noChangeShapeType="1"/>
            </xdr:cNvSpPr>
          </xdr:nvSpPr>
          <xdr:spPr bwMode="auto">
            <a:xfrm flipV="1">
              <a:off x="216" y="46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209">
              <a:extLst>
                <a:ext uri="{FF2B5EF4-FFF2-40B4-BE49-F238E27FC236}">
                  <a16:creationId xmlns:a16="http://schemas.microsoft.com/office/drawing/2014/main" id="{00000000-0008-0000-0900-00003B000000}"/>
                </a:ext>
              </a:extLst>
            </xdr:cNvPr>
            <xdr:cNvSpPr>
              <a:spLocks noChangeShapeType="1"/>
            </xdr:cNvSpPr>
          </xdr:nvSpPr>
          <xdr:spPr bwMode="auto">
            <a:xfrm flipV="1">
              <a:off x="216" y="48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210">
              <a:extLst>
                <a:ext uri="{FF2B5EF4-FFF2-40B4-BE49-F238E27FC236}">
                  <a16:creationId xmlns:a16="http://schemas.microsoft.com/office/drawing/2014/main" id="{00000000-0008-0000-0900-00003C000000}"/>
                </a:ext>
              </a:extLst>
            </xdr:cNvPr>
            <xdr:cNvSpPr>
              <a:spLocks noChangeShapeType="1"/>
            </xdr:cNvSpPr>
          </xdr:nvSpPr>
          <xdr:spPr bwMode="auto">
            <a:xfrm flipV="1">
              <a:off x="216" y="50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211">
              <a:extLst>
                <a:ext uri="{FF2B5EF4-FFF2-40B4-BE49-F238E27FC236}">
                  <a16:creationId xmlns:a16="http://schemas.microsoft.com/office/drawing/2014/main" id="{00000000-0008-0000-0900-00003D000000}"/>
                </a:ext>
              </a:extLst>
            </xdr:cNvPr>
            <xdr:cNvSpPr>
              <a:spLocks noChangeShapeType="1"/>
            </xdr:cNvSpPr>
          </xdr:nvSpPr>
          <xdr:spPr bwMode="auto">
            <a:xfrm flipV="1">
              <a:off x="216" y="52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Line 212">
              <a:extLst>
                <a:ext uri="{FF2B5EF4-FFF2-40B4-BE49-F238E27FC236}">
                  <a16:creationId xmlns:a16="http://schemas.microsoft.com/office/drawing/2014/main" id="{00000000-0008-0000-0900-00003E000000}"/>
                </a:ext>
              </a:extLst>
            </xdr:cNvPr>
            <xdr:cNvSpPr>
              <a:spLocks noChangeShapeType="1"/>
            </xdr:cNvSpPr>
          </xdr:nvSpPr>
          <xdr:spPr bwMode="auto">
            <a:xfrm flipV="1">
              <a:off x="216" y="53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Line 213">
              <a:extLst>
                <a:ext uri="{FF2B5EF4-FFF2-40B4-BE49-F238E27FC236}">
                  <a16:creationId xmlns:a16="http://schemas.microsoft.com/office/drawing/2014/main" id="{00000000-0008-0000-0900-00003F000000}"/>
                </a:ext>
              </a:extLst>
            </xdr:cNvPr>
            <xdr:cNvSpPr>
              <a:spLocks noChangeShapeType="1"/>
            </xdr:cNvSpPr>
          </xdr:nvSpPr>
          <xdr:spPr bwMode="auto">
            <a:xfrm flipV="1">
              <a:off x="216" y="55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Line 214">
              <a:extLst>
                <a:ext uri="{FF2B5EF4-FFF2-40B4-BE49-F238E27FC236}">
                  <a16:creationId xmlns:a16="http://schemas.microsoft.com/office/drawing/2014/main" id="{00000000-0008-0000-0900-000040000000}"/>
                </a:ext>
              </a:extLst>
            </xdr:cNvPr>
            <xdr:cNvSpPr>
              <a:spLocks noChangeShapeType="1"/>
            </xdr:cNvSpPr>
          </xdr:nvSpPr>
          <xdr:spPr bwMode="auto">
            <a:xfrm flipV="1">
              <a:off x="216" y="57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215">
              <a:extLst>
                <a:ext uri="{FF2B5EF4-FFF2-40B4-BE49-F238E27FC236}">
                  <a16:creationId xmlns:a16="http://schemas.microsoft.com/office/drawing/2014/main" id="{00000000-0008-0000-0900-000041000000}"/>
                </a:ext>
              </a:extLst>
            </xdr:cNvPr>
            <xdr:cNvSpPr>
              <a:spLocks noChangeShapeType="1"/>
            </xdr:cNvSpPr>
          </xdr:nvSpPr>
          <xdr:spPr bwMode="auto">
            <a:xfrm flipV="1">
              <a:off x="216" y="58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Line 216">
              <a:extLst>
                <a:ext uri="{FF2B5EF4-FFF2-40B4-BE49-F238E27FC236}">
                  <a16:creationId xmlns:a16="http://schemas.microsoft.com/office/drawing/2014/main" id="{00000000-0008-0000-0900-000042000000}"/>
                </a:ext>
              </a:extLst>
            </xdr:cNvPr>
            <xdr:cNvSpPr>
              <a:spLocks noChangeShapeType="1"/>
            </xdr:cNvSpPr>
          </xdr:nvSpPr>
          <xdr:spPr bwMode="auto">
            <a:xfrm flipV="1">
              <a:off x="216" y="60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7" name="Line 217">
              <a:extLst>
                <a:ext uri="{FF2B5EF4-FFF2-40B4-BE49-F238E27FC236}">
                  <a16:creationId xmlns:a16="http://schemas.microsoft.com/office/drawing/2014/main" id="{00000000-0008-0000-0900-000043000000}"/>
                </a:ext>
              </a:extLst>
            </xdr:cNvPr>
            <xdr:cNvSpPr>
              <a:spLocks noChangeShapeType="1"/>
            </xdr:cNvSpPr>
          </xdr:nvSpPr>
          <xdr:spPr bwMode="auto">
            <a:xfrm flipV="1">
              <a:off x="216" y="62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8" name="Line 218">
              <a:extLst>
                <a:ext uri="{FF2B5EF4-FFF2-40B4-BE49-F238E27FC236}">
                  <a16:creationId xmlns:a16="http://schemas.microsoft.com/office/drawing/2014/main" id="{00000000-0008-0000-0900-000044000000}"/>
                </a:ext>
              </a:extLst>
            </xdr:cNvPr>
            <xdr:cNvSpPr>
              <a:spLocks noChangeShapeType="1"/>
            </xdr:cNvSpPr>
          </xdr:nvSpPr>
          <xdr:spPr bwMode="auto">
            <a:xfrm flipV="1">
              <a:off x="216" y="63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Line 219">
              <a:extLst>
                <a:ext uri="{FF2B5EF4-FFF2-40B4-BE49-F238E27FC236}">
                  <a16:creationId xmlns:a16="http://schemas.microsoft.com/office/drawing/2014/main" id="{00000000-0008-0000-0900-000045000000}"/>
                </a:ext>
              </a:extLst>
            </xdr:cNvPr>
            <xdr:cNvSpPr>
              <a:spLocks noChangeShapeType="1"/>
            </xdr:cNvSpPr>
          </xdr:nvSpPr>
          <xdr:spPr bwMode="auto">
            <a:xfrm flipV="1">
              <a:off x="216" y="65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0" name="Line 220">
              <a:extLst>
                <a:ext uri="{FF2B5EF4-FFF2-40B4-BE49-F238E27FC236}">
                  <a16:creationId xmlns:a16="http://schemas.microsoft.com/office/drawing/2014/main" id="{00000000-0008-0000-0900-000046000000}"/>
                </a:ext>
              </a:extLst>
            </xdr:cNvPr>
            <xdr:cNvSpPr>
              <a:spLocks noChangeShapeType="1"/>
            </xdr:cNvSpPr>
          </xdr:nvSpPr>
          <xdr:spPr bwMode="auto">
            <a:xfrm flipV="1">
              <a:off x="216" y="67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1" name="Line 221">
              <a:extLst>
                <a:ext uri="{FF2B5EF4-FFF2-40B4-BE49-F238E27FC236}">
                  <a16:creationId xmlns:a16="http://schemas.microsoft.com/office/drawing/2014/main" id="{00000000-0008-0000-0900-000047000000}"/>
                </a:ext>
              </a:extLst>
            </xdr:cNvPr>
            <xdr:cNvSpPr>
              <a:spLocks noChangeShapeType="1"/>
            </xdr:cNvSpPr>
          </xdr:nvSpPr>
          <xdr:spPr bwMode="auto">
            <a:xfrm flipV="1">
              <a:off x="216" y="69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2" name="Line 222">
              <a:extLst>
                <a:ext uri="{FF2B5EF4-FFF2-40B4-BE49-F238E27FC236}">
                  <a16:creationId xmlns:a16="http://schemas.microsoft.com/office/drawing/2014/main" id="{00000000-0008-0000-0900-000048000000}"/>
                </a:ext>
              </a:extLst>
            </xdr:cNvPr>
            <xdr:cNvSpPr>
              <a:spLocks noChangeShapeType="1"/>
            </xdr:cNvSpPr>
          </xdr:nvSpPr>
          <xdr:spPr bwMode="auto">
            <a:xfrm flipV="1">
              <a:off x="216" y="70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3" name="Line 223">
              <a:extLst>
                <a:ext uri="{FF2B5EF4-FFF2-40B4-BE49-F238E27FC236}">
                  <a16:creationId xmlns:a16="http://schemas.microsoft.com/office/drawing/2014/main" id="{00000000-0008-0000-0900-000049000000}"/>
                </a:ext>
              </a:extLst>
            </xdr:cNvPr>
            <xdr:cNvSpPr>
              <a:spLocks noChangeShapeType="1"/>
            </xdr:cNvSpPr>
          </xdr:nvSpPr>
          <xdr:spPr bwMode="auto">
            <a:xfrm flipV="1">
              <a:off x="216" y="72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4" name="Line 224">
              <a:extLst>
                <a:ext uri="{FF2B5EF4-FFF2-40B4-BE49-F238E27FC236}">
                  <a16:creationId xmlns:a16="http://schemas.microsoft.com/office/drawing/2014/main" id="{00000000-0008-0000-0900-00004A000000}"/>
                </a:ext>
              </a:extLst>
            </xdr:cNvPr>
            <xdr:cNvSpPr>
              <a:spLocks noChangeShapeType="1"/>
            </xdr:cNvSpPr>
          </xdr:nvSpPr>
          <xdr:spPr bwMode="auto">
            <a:xfrm flipV="1">
              <a:off x="216" y="74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5" name="Line 225">
              <a:extLst>
                <a:ext uri="{FF2B5EF4-FFF2-40B4-BE49-F238E27FC236}">
                  <a16:creationId xmlns:a16="http://schemas.microsoft.com/office/drawing/2014/main" id="{00000000-0008-0000-0900-00004B000000}"/>
                </a:ext>
              </a:extLst>
            </xdr:cNvPr>
            <xdr:cNvSpPr>
              <a:spLocks noChangeShapeType="1"/>
            </xdr:cNvSpPr>
          </xdr:nvSpPr>
          <xdr:spPr bwMode="auto">
            <a:xfrm flipV="1">
              <a:off x="216" y="75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Line 226">
              <a:extLst>
                <a:ext uri="{FF2B5EF4-FFF2-40B4-BE49-F238E27FC236}">
                  <a16:creationId xmlns:a16="http://schemas.microsoft.com/office/drawing/2014/main" id="{00000000-0008-0000-0900-00004C000000}"/>
                </a:ext>
              </a:extLst>
            </xdr:cNvPr>
            <xdr:cNvSpPr>
              <a:spLocks noChangeShapeType="1"/>
            </xdr:cNvSpPr>
          </xdr:nvSpPr>
          <xdr:spPr bwMode="auto">
            <a:xfrm flipV="1">
              <a:off x="216" y="77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21" name="Line 227">
            <a:extLst>
              <a:ext uri="{FF2B5EF4-FFF2-40B4-BE49-F238E27FC236}">
                <a16:creationId xmlns:a16="http://schemas.microsoft.com/office/drawing/2014/main" id="{00000000-0008-0000-0900-000015000000}"/>
              </a:ext>
            </a:extLst>
          </xdr:cNvPr>
          <xdr:cNvSpPr>
            <a:spLocks noChangeShapeType="1"/>
          </xdr:cNvSpPr>
        </xdr:nvSpPr>
        <xdr:spPr bwMode="auto">
          <a:xfrm>
            <a:off x="216" y="48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228">
            <a:extLst>
              <a:ext uri="{FF2B5EF4-FFF2-40B4-BE49-F238E27FC236}">
                <a16:creationId xmlns:a16="http://schemas.microsoft.com/office/drawing/2014/main" id="{00000000-0008-0000-0900-000016000000}"/>
              </a:ext>
            </a:extLst>
          </xdr:cNvPr>
          <xdr:cNvSpPr>
            <a:spLocks noChangeShapeType="1"/>
          </xdr:cNvSpPr>
        </xdr:nvSpPr>
        <xdr:spPr bwMode="auto">
          <a:xfrm>
            <a:off x="216" y="50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229">
            <a:extLst>
              <a:ext uri="{FF2B5EF4-FFF2-40B4-BE49-F238E27FC236}">
                <a16:creationId xmlns:a16="http://schemas.microsoft.com/office/drawing/2014/main" id="{00000000-0008-0000-0900-000017000000}"/>
              </a:ext>
            </a:extLst>
          </xdr:cNvPr>
          <xdr:cNvSpPr>
            <a:spLocks noChangeShapeType="1"/>
          </xdr:cNvSpPr>
        </xdr:nvSpPr>
        <xdr:spPr bwMode="auto">
          <a:xfrm>
            <a:off x="216" y="51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230">
            <a:extLst>
              <a:ext uri="{FF2B5EF4-FFF2-40B4-BE49-F238E27FC236}">
                <a16:creationId xmlns:a16="http://schemas.microsoft.com/office/drawing/2014/main" id="{00000000-0008-0000-0900-000018000000}"/>
              </a:ext>
            </a:extLst>
          </xdr:cNvPr>
          <xdr:cNvSpPr>
            <a:spLocks noChangeShapeType="1"/>
          </xdr:cNvSpPr>
        </xdr:nvSpPr>
        <xdr:spPr bwMode="auto">
          <a:xfrm>
            <a:off x="216" y="53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231">
            <a:extLst>
              <a:ext uri="{FF2B5EF4-FFF2-40B4-BE49-F238E27FC236}">
                <a16:creationId xmlns:a16="http://schemas.microsoft.com/office/drawing/2014/main" id="{00000000-0008-0000-0900-000019000000}"/>
              </a:ext>
            </a:extLst>
          </xdr:cNvPr>
          <xdr:cNvSpPr>
            <a:spLocks noChangeShapeType="1"/>
          </xdr:cNvSpPr>
        </xdr:nvSpPr>
        <xdr:spPr bwMode="auto">
          <a:xfrm>
            <a:off x="216" y="55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232">
            <a:extLst>
              <a:ext uri="{FF2B5EF4-FFF2-40B4-BE49-F238E27FC236}">
                <a16:creationId xmlns:a16="http://schemas.microsoft.com/office/drawing/2014/main" id="{00000000-0008-0000-0900-00001A000000}"/>
              </a:ext>
            </a:extLst>
          </xdr:cNvPr>
          <xdr:cNvSpPr>
            <a:spLocks noChangeShapeType="1"/>
          </xdr:cNvSpPr>
        </xdr:nvSpPr>
        <xdr:spPr bwMode="auto">
          <a:xfrm>
            <a:off x="216" y="57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233">
            <a:extLst>
              <a:ext uri="{FF2B5EF4-FFF2-40B4-BE49-F238E27FC236}">
                <a16:creationId xmlns:a16="http://schemas.microsoft.com/office/drawing/2014/main" id="{00000000-0008-0000-0900-00001B000000}"/>
              </a:ext>
            </a:extLst>
          </xdr:cNvPr>
          <xdr:cNvSpPr>
            <a:spLocks noChangeShapeType="1"/>
          </xdr:cNvSpPr>
        </xdr:nvSpPr>
        <xdr:spPr bwMode="auto">
          <a:xfrm>
            <a:off x="216" y="58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234">
            <a:extLst>
              <a:ext uri="{FF2B5EF4-FFF2-40B4-BE49-F238E27FC236}">
                <a16:creationId xmlns:a16="http://schemas.microsoft.com/office/drawing/2014/main" id="{00000000-0008-0000-0900-00001C000000}"/>
              </a:ext>
            </a:extLst>
          </xdr:cNvPr>
          <xdr:cNvSpPr>
            <a:spLocks noChangeShapeType="1"/>
          </xdr:cNvSpPr>
        </xdr:nvSpPr>
        <xdr:spPr bwMode="auto">
          <a:xfrm>
            <a:off x="216" y="60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Line 235">
            <a:extLst>
              <a:ext uri="{FF2B5EF4-FFF2-40B4-BE49-F238E27FC236}">
                <a16:creationId xmlns:a16="http://schemas.microsoft.com/office/drawing/2014/main" id="{00000000-0008-0000-0900-00001D000000}"/>
              </a:ext>
            </a:extLst>
          </xdr:cNvPr>
          <xdr:cNvSpPr>
            <a:spLocks noChangeShapeType="1"/>
          </xdr:cNvSpPr>
        </xdr:nvSpPr>
        <xdr:spPr bwMode="auto">
          <a:xfrm>
            <a:off x="216" y="62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Line 236">
            <a:extLst>
              <a:ext uri="{FF2B5EF4-FFF2-40B4-BE49-F238E27FC236}">
                <a16:creationId xmlns:a16="http://schemas.microsoft.com/office/drawing/2014/main" id="{00000000-0008-0000-0900-00001E000000}"/>
              </a:ext>
            </a:extLst>
          </xdr:cNvPr>
          <xdr:cNvSpPr>
            <a:spLocks noChangeShapeType="1"/>
          </xdr:cNvSpPr>
        </xdr:nvSpPr>
        <xdr:spPr bwMode="auto">
          <a:xfrm>
            <a:off x="216" y="6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Line 237">
            <a:extLst>
              <a:ext uri="{FF2B5EF4-FFF2-40B4-BE49-F238E27FC236}">
                <a16:creationId xmlns:a16="http://schemas.microsoft.com/office/drawing/2014/main" id="{00000000-0008-0000-0900-00001F000000}"/>
              </a:ext>
            </a:extLst>
          </xdr:cNvPr>
          <xdr:cNvSpPr>
            <a:spLocks noChangeShapeType="1"/>
          </xdr:cNvSpPr>
        </xdr:nvSpPr>
        <xdr:spPr bwMode="auto">
          <a:xfrm>
            <a:off x="216" y="65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Line 238">
            <a:extLst>
              <a:ext uri="{FF2B5EF4-FFF2-40B4-BE49-F238E27FC236}">
                <a16:creationId xmlns:a16="http://schemas.microsoft.com/office/drawing/2014/main" id="{00000000-0008-0000-0900-000020000000}"/>
              </a:ext>
            </a:extLst>
          </xdr:cNvPr>
          <xdr:cNvSpPr>
            <a:spLocks noChangeShapeType="1"/>
          </xdr:cNvSpPr>
        </xdr:nvSpPr>
        <xdr:spPr bwMode="auto">
          <a:xfrm>
            <a:off x="216" y="67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Line 239">
            <a:extLst>
              <a:ext uri="{FF2B5EF4-FFF2-40B4-BE49-F238E27FC236}">
                <a16:creationId xmlns:a16="http://schemas.microsoft.com/office/drawing/2014/main" id="{00000000-0008-0000-0900-000021000000}"/>
              </a:ext>
            </a:extLst>
          </xdr:cNvPr>
          <xdr:cNvSpPr>
            <a:spLocks noChangeShapeType="1"/>
          </xdr:cNvSpPr>
        </xdr:nvSpPr>
        <xdr:spPr bwMode="auto">
          <a:xfrm>
            <a:off x="216" y="691"/>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240">
            <a:extLst>
              <a:ext uri="{FF2B5EF4-FFF2-40B4-BE49-F238E27FC236}">
                <a16:creationId xmlns:a16="http://schemas.microsoft.com/office/drawing/2014/main" id="{00000000-0008-0000-0900-000022000000}"/>
              </a:ext>
            </a:extLst>
          </xdr:cNvPr>
          <xdr:cNvSpPr>
            <a:spLocks noChangeShapeType="1"/>
          </xdr:cNvSpPr>
        </xdr:nvSpPr>
        <xdr:spPr bwMode="auto">
          <a:xfrm>
            <a:off x="216" y="70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241">
            <a:extLst>
              <a:ext uri="{FF2B5EF4-FFF2-40B4-BE49-F238E27FC236}">
                <a16:creationId xmlns:a16="http://schemas.microsoft.com/office/drawing/2014/main" id="{00000000-0008-0000-0900-000023000000}"/>
              </a:ext>
            </a:extLst>
          </xdr:cNvPr>
          <xdr:cNvSpPr>
            <a:spLocks noChangeShapeType="1"/>
          </xdr:cNvSpPr>
        </xdr:nvSpPr>
        <xdr:spPr bwMode="auto">
          <a:xfrm>
            <a:off x="216" y="725"/>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Line 242">
            <a:extLst>
              <a:ext uri="{FF2B5EF4-FFF2-40B4-BE49-F238E27FC236}">
                <a16:creationId xmlns:a16="http://schemas.microsoft.com/office/drawing/2014/main" id="{00000000-0008-0000-0900-000024000000}"/>
              </a:ext>
            </a:extLst>
          </xdr:cNvPr>
          <xdr:cNvSpPr>
            <a:spLocks noChangeShapeType="1"/>
          </xdr:cNvSpPr>
        </xdr:nvSpPr>
        <xdr:spPr bwMode="auto">
          <a:xfrm>
            <a:off x="216" y="74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Line 243">
            <a:extLst>
              <a:ext uri="{FF2B5EF4-FFF2-40B4-BE49-F238E27FC236}">
                <a16:creationId xmlns:a16="http://schemas.microsoft.com/office/drawing/2014/main" id="{00000000-0008-0000-0900-000025000000}"/>
              </a:ext>
            </a:extLst>
          </xdr:cNvPr>
          <xdr:cNvSpPr>
            <a:spLocks noChangeShapeType="1"/>
          </xdr:cNvSpPr>
        </xdr:nvSpPr>
        <xdr:spPr bwMode="auto">
          <a:xfrm>
            <a:off x="216" y="76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Line 244">
            <a:extLst>
              <a:ext uri="{FF2B5EF4-FFF2-40B4-BE49-F238E27FC236}">
                <a16:creationId xmlns:a16="http://schemas.microsoft.com/office/drawing/2014/main" id="{00000000-0008-0000-0900-000026000000}"/>
              </a:ext>
            </a:extLst>
          </xdr:cNvPr>
          <xdr:cNvSpPr>
            <a:spLocks noChangeShapeType="1"/>
          </xdr:cNvSpPr>
        </xdr:nvSpPr>
        <xdr:spPr bwMode="auto">
          <a:xfrm>
            <a:off x="216" y="77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245">
            <a:extLst>
              <a:ext uri="{FF2B5EF4-FFF2-40B4-BE49-F238E27FC236}">
                <a16:creationId xmlns:a16="http://schemas.microsoft.com/office/drawing/2014/main" id="{00000000-0008-0000-0900-000027000000}"/>
              </a:ext>
            </a:extLst>
          </xdr:cNvPr>
          <xdr:cNvSpPr>
            <a:spLocks noChangeShapeType="1"/>
          </xdr:cNvSpPr>
        </xdr:nvSpPr>
        <xdr:spPr bwMode="auto">
          <a:xfrm>
            <a:off x="216" y="79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200025</xdr:colOff>
      <xdr:row>29</xdr:row>
      <xdr:rowOff>9524</xdr:rowOff>
    </xdr:from>
    <xdr:to>
      <xdr:col>5</xdr:col>
      <xdr:colOff>600075</xdr:colOff>
      <xdr:row>68</xdr:row>
      <xdr:rowOff>12699</xdr:rowOff>
    </xdr:to>
    <xdr:grpSp>
      <xdr:nvGrpSpPr>
        <xdr:cNvPr id="77" name="Group 132">
          <a:extLst>
            <a:ext uri="{FF2B5EF4-FFF2-40B4-BE49-F238E27FC236}">
              <a16:creationId xmlns:a16="http://schemas.microsoft.com/office/drawing/2014/main" id="{00000000-0008-0000-0900-00004D000000}"/>
            </a:ext>
          </a:extLst>
        </xdr:cNvPr>
        <xdr:cNvGrpSpPr>
          <a:grpSpLocks/>
        </xdr:cNvGrpSpPr>
      </xdr:nvGrpSpPr>
      <xdr:grpSpPr bwMode="auto">
        <a:xfrm>
          <a:off x="2790825" y="4454524"/>
          <a:ext cx="1149350" cy="6035675"/>
          <a:chOff x="309" y="481"/>
          <a:chExt cx="76" cy="596"/>
        </a:xfrm>
      </xdr:grpSpPr>
      <xdr:sp macro="" textlink="">
        <xdr:nvSpPr>
          <xdr:cNvPr id="78" name="Line 96">
            <a:extLst>
              <a:ext uri="{FF2B5EF4-FFF2-40B4-BE49-F238E27FC236}">
                <a16:creationId xmlns:a16="http://schemas.microsoft.com/office/drawing/2014/main" id="{00000000-0008-0000-0900-00004E000000}"/>
              </a:ext>
            </a:extLst>
          </xdr:cNvPr>
          <xdr:cNvSpPr>
            <a:spLocks noChangeShapeType="1"/>
          </xdr:cNvSpPr>
        </xdr:nvSpPr>
        <xdr:spPr bwMode="auto">
          <a:xfrm flipV="1">
            <a:off x="311" y="481"/>
            <a:ext cx="72" cy="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9" name="Line 97">
            <a:extLst>
              <a:ext uri="{FF2B5EF4-FFF2-40B4-BE49-F238E27FC236}">
                <a16:creationId xmlns:a16="http://schemas.microsoft.com/office/drawing/2014/main" id="{00000000-0008-0000-0900-00004F000000}"/>
              </a:ext>
            </a:extLst>
          </xdr:cNvPr>
          <xdr:cNvSpPr>
            <a:spLocks noChangeShapeType="1"/>
          </xdr:cNvSpPr>
        </xdr:nvSpPr>
        <xdr:spPr bwMode="auto">
          <a:xfrm flipV="1">
            <a:off x="311" y="498"/>
            <a:ext cx="73" cy="2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Line 98">
            <a:extLst>
              <a:ext uri="{FF2B5EF4-FFF2-40B4-BE49-F238E27FC236}">
                <a16:creationId xmlns:a16="http://schemas.microsoft.com/office/drawing/2014/main" id="{00000000-0008-0000-0900-000050000000}"/>
              </a:ext>
            </a:extLst>
          </xdr:cNvPr>
          <xdr:cNvSpPr>
            <a:spLocks noChangeShapeType="1"/>
          </xdr:cNvSpPr>
        </xdr:nvSpPr>
        <xdr:spPr bwMode="auto">
          <a:xfrm flipV="1">
            <a:off x="311" y="51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Line 99">
            <a:extLst>
              <a:ext uri="{FF2B5EF4-FFF2-40B4-BE49-F238E27FC236}">
                <a16:creationId xmlns:a16="http://schemas.microsoft.com/office/drawing/2014/main" id="{00000000-0008-0000-0900-000051000000}"/>
              </a:ext>
            </a:extLst>
          </xdr:cNvPr>
          <xdr:cNvSpPr>
            <a:spLocks noChangeShapeType="1"/>
          </xdr:cNvSpPr>
        </xdr:nvSpPr>
        <xdr:spPr bwMode="auto">
          <a:xfrm flipV="1">
            <a:off x="311" y="532"/>
            <a:ext cx="73" cy="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Line 100">
            <a:extLst>
              <a:ext uri="{FF2B5EF4-FFF2-40B4-BE49-F238E27FC236}">
                <a16:creationId xmlns:a16="http://schemas.microsoft.com/office/drawing/2014/main" id="{00000000-0008-0000-0900-000052000000}"/>
              </a:ext>
            </a:extLst>
          </xdr:cNvPr>
          <xdr:cNvSpPr>
            <a:spLocks noChangeShapeType="1"/>
          </xdr:cNvSpPr>
        </xdr:nvSpPr>
        <xdr:spPr bwMode="auto">
          <a:xfrm flipV="1">
            <a:off x="311" y="548"/>
            <a:ext cx="72" cy="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3" name="Line 101">
            <a:extLst>
              <a:ext uri="{FF2B5EF4-FFF2-40B4-BE49-F238E27FC236}">
                <a16:creationId xmlns:a16="http://schemas.microsoft.com/office/drawing/2014/main" id="{00000000-0008-0000-0900-000053000000}"/>
              </a:ext>
            </a:extLst>
          </xdr:cNvPr>
          <xdr:cNvSpPr>
            <a:spLocks noChangeShapeType="1"/>
          </xdr:cNvSpPr>
        </xdr:nvSpPr>
        <xdr:spPr bwMode="auto">
          <a:xfrm flipV="1">
            <a:off x="311" y="565"/>
            <a:ext cx="72" cy="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4" name="Line 102">
            <a:extLst>
              <a:ext uri="{FF2B5EF4-FFF2-40B4-BE49-F238E27FC236}">
                <a16:creationId xmlns:a16="http://schemas.microsoft.com/office/drawing/2014/main" id="{00000000-0008-0000-0900-000054000000}"/>
              </a:ext>
            </a:extLst>
          </xdr:cNvPr>
          <xdr:cNvSpPr>
            <a:spLocks noChangeShapeType="1"/>
          </xdr:cNvSpPr>
        </xdr:nvSpPr>
        <xdr:spPr bwMode="auto">
          <a:xfrm flipV="1">
            <a:off x="311" y="582"/>
            <a:ext cx="73" cy="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5" name="Line 103">
            <a:extLst>
              <a:ext uri="{FF2B5EF4-FFF2-40B4-BE49-F238E27FC236}">
                <a16:creationId xmlns:a16="http://schemas.microsoft.com/office/drawing/2014/main" id="{00000000-0008-0000-0900-000055000000}"/>
              </a:ext>
            </a:extLst>
          </xdr:cNvPr>
          <xdr:cNvSpPr>
            <a:spLocks noChangeShapeType="1"/>
          </xdr:cNvSpPr>
        </xdr:nvSpPr>
        <xdr:spPr bwMode="auto">
          <a:xfrm flipV="1">
            <a:off x="311" y="599"/>
            <a:ext cx="73" cy="1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6" name="Line 104">
            <a:extLst>
              <a:ext uri="{FF2B5EF4-FFF2-40B4-BE49-F238E27FC236}">
                <a16:creationId xmlns:a16="http://schemas.microsoft.com/office/drawing/2014/main" id="{00000000-0008-0000-0900-000056000000}"/>
              </a:ext>
            </a:extLst>
          </xdr:cNvPr>
          <xdr:cNvSpPr>
            <a:spLocks noChangeShapeType="1"/>
          </xdr:cNvSpPr>
        </xdr:nvSpPr>
        <xdr:spPr bwMode="auto">
          <a:xfrm flipV="1">
            <a:off x="311" y="615"/>
            <a:ext cx="72" cy="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7" name="Line 105">
            <a:extLst>
              <a:ext uri="{FF2B5EF4-FFF2-40B4-BE49-F238E27FC236}">
                <a16:creationId xmlns:a16="http://schemas.microsoft.com/office/drawing/2014/main" id="{00000000-0008-0000-0900-000057000000}"/>
              </a:ext>
            </a:extLst>
          </xdr:cNvPr>
          <xdr:cNvSpPr>
            <a:spLocks noChangeShapeType="1"/>
          </xdr:cNvSpPr>
        </xdr:nvSpPr>
        <xdr:spPr bwMode="auto">
          <a:xfrm flipV="1">
            <a:off x="311" y="632"/>
            <a:ext cx="72" cy="1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8" name="Line 106">
            <a:extLst>
              <a:ext uri="{FF2B5EF4-FFF2-40B4-BE49-F238E27FC236}">
                <a16:creationId xmlns:a16="http://schemas.microsoft.com/office/drawing/2014/main" id="{00000000-0008-0000-0900-000058000000}"/>
              </a:ext>
            </a:extLst>
          </xdr:cNvPr>
          <xdr:cNvSpPr>
            <a:spLocks noChangeShapeType="1"/>
          </xdr:cNvSpPr>
        </xdr:nvSpPr>
        <xdr:spPr bwMode="auto">
          <a:xfrm flipV="1">
            <a:off x="311" y="650"/>
            <a:ext cx="73" cy="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9" name="Line 107">
            <a:extLst>
              <a:ext uri="{FF2B5EF4-FFF2-40B4-BE49-F238E27FC236}">
                <a16:creationId xmlns:a16="http://schemas.microsoft.com/office/drawing/2014/main" id="{00000000-0008-0000-0900-000059000000}"/>
              </a:ext>
            </a:extLst>
          </xdr:cNvPr>
          <xdr:cNvSpPr>
            <a:spLocks noChangeShapeType="1"/>
          </xdr:cNvSpPr>
        </xdr:nvSpPr>
        <xdr:spPr bwMode="auto">
          <a:xfrm flipV="1">
            <a:off x="311" y="666"/>
            <a:ext cx="72" cy="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0" name="Line 108">
            <a:extLst>
              <a:ext uri="{FF2B5EF4-FFF2-40B4-BE49-F238E27FC236}">
                <a16:creationId xmlns:a16="http://schemas.microsoft.com/office/drawing/2014/main" id="{00000000-0008-0000-0900-00005A000000}"/>
              </a:ext>
            </a:extLst>
          </xdr:cNvPr>
          <xdr:cNvSpPr>
            <a:spLocks noChangeShapeType="1"/>
          </xdr:cNvSpPr>
        </xdr:nvSpPr>
        <xdr:spPr bwMode="auto">
          <a:xfrm flipV="1">
            <a:off x="312" y="682"/>
            <a:ext cx="71" cy="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1" name="Line 109">
            <a:extLst>
              <a:ext uri="{FF2B5EF4-FFF2-40B4-BE49-F238E27FC236}">
                <a16:creationId xmlns:a16="http://schemas.microsoft.com/office/drawing/2014/main" id="{00000000-0008-0000-0900-00005B000000}"/>
              </a:ext>
            </a:extLst>
          </xdr:cNvPr>
          <xdr:cNvSpPr>
            <a:spLocks noChangeShapeType="1"/>
          </xdr:cNvSpPr>
        </xdr:nvSpPr>
        <xdr:spPr bwMode="auto">
          <a:xfrm flipV="1">
            <a:off x="313" y="701"/>
            <a:ext cx="69" cy="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2" name="Line 110">
            <a:extLst>
              <a:ext uri="{FF2B5EF4-FFF2-40B4-BE49-F238E27FC236}">
                <a16:creationId xmlns:a16="http://schemas.microsoft.com/office/drawing/2014/main" id="{00000000-0008-0000-0900-00005C000000}"/>
              </a:ext>
            </a:extLst>
          </xdr:cNvPr>
          <xdr:cNvSpPr>
            <a:spLocks noChangeShapeType="1"/>
          </xdr:cNvSpPr>
        </xdr:nvSpPr>
        <xdr:spPr bwMode="auto">
          <a:xfrm flipV="1">
            <a:off x="313" y="717"/>
            <a:ext cx="70" cy="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3" name="Line 111">
            <a:extLst>
              <a:ext uri="{FF2B5EF4-FFF2-40B4-BE49-F238E27FC236}">
                <a16:creationId xmlns:a16="http://schemas.microsoft.com/office/drawing/2014/main" id="{00000000-0008-0000-0900-00005D000000}"/>
              </a:ext>
            </a:extLst>
          </xdr:cNvPr>
          <xdr:cNvSpPr>
            <a:spLocks noChangeShapeType="1"/>
          </xdr:cNvSpPr>
        </xdr:nvSpPr>
        <xdr:spPr bwMode="auto">
          <a:xfrm flipV="1">
            <a:off x="315" y="735"/>
            <a:ext cx="67" cy="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4" name="Line 112">
            <a:extLst>
              <a:ext uri="{FF2B5EF4-FFF2-40B4-BE49-F238E27FC236}">
                <a16:creationId xmlns:a16="http://schemas.microsoft.com/office/drawing/2014/main" id="{00000000-0008-0000-0900-00005E000000}"/>
              </a:ext>
            </a:extLst>
          </xdr:cNvPr>
          <xdr:cNvSpPr>
            <a:spLocks noChangeShapeType="1"/>
          </xdr:cNvSpPr>
        </xdr:nvSpPr>
        <xdr:spPr bwMode="auto">
          <a:xfrm flipV="1">
            <a:off x="313" y="752"/>
            <a:ext cx="71"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5" name="Line 113">
            <a:extLst>
              <a:ext uri="{FF2B5EF4-FFF2-40B4-BE49-F238E27FC236}">
                <a16:creationId xmlns:a16="http://schemas.microsoft.com/office/drawing/2014/main" id="{00000000-0008-0000-0900-00005F000000}"/>
              </a:ext>
            </a:extLst>
          </xdr:cNvPr>
          <xdr:cNvSpPr>
            <a:spLocks noChangeShapeType="1"/>
          </xdr:cNvSpPr>
        </xdr:nvSpPr>
        <xdr:spPr bwMode="auto">
          <a:xfrm flipV="1">
            <a:off x="313" y="770"/>
            <a:ext cx="7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6" name="Line 114">
            <a:extLst>
              <a:ext uri="{FF2B5EF4-FFF2-40B4-BE49-F238E27FC236}">
                <a16:creationId xmlns:a16="http://schemas.microsoft.com/office/drawing/2014/main" id="{00000000-0008-0000-0900-000060000000}"/>
              </a:ext>
            </a:extLst>
          </xdr:cNvPr>
          <xdr:cNvSpPr>
            <a:spLocks noChangeShapeType="1"/>
          </xdr:cNvSpPr>
        </xdr:nvSpPr>
        <xdr:spPr bwMode="auto">
          <a:xfrm flipV="1">
            <a:off x="313" y="786"/>
            <a:ext cx="7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7" name="Line 115">
            <a:extLst>
              <a:ext uri="{FF2B5EF4-FFF2-40B4-BE49-F238E27FC236}">
                <a16:creationId xmlns:a16="http://schemas.microsoft.com/office/drawing/2014/main" id="{00000000-0008-0000-0900-000061000000}"/>
              </a:ext>
            </a:extLst>
          </xdr:cNvPr>
          <xdr:cNvSpPr>
            <a:spLocks noChangeShapeType="1"/>
          </xdr:cNvSpPr>
        </xdr:nvSpPr>
        <xdr:spPr bwMode="auto">
          <a:xfrm>
            <a:off x="313" y="795"/>
            <a:ext cx="70" cy="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8" name="Line 116">
            <a:extLst>
              <a:ext uri="{FF2B5EF4-FFF2-40B4-BE49-F238E27FC236}">
                <a16:creationId xmlns:a16="http://schemas.microsoft.com/office/drawing/2014/main" id="{00000000-0008-0000-0900-000062000000}"/>
              </a:ext>
            </a:extLst>
          </xdr:cNvPr>
          <xdr:cNvSpPr>
            <a:spLocks noChangeShapeType="1"/>
          </xdr:cNvSpPr>
        </xdr:nvSpPr>
        <xdr:spPr bwMode="auto">
          <a:xfrm>
            <a:off x="312" y="795"/>
            <a:ext cx="71"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9" name="Line 117">
            <a:extLst>
              <a:ext uri="{FF2B5EF4-FFF2-40B4-BE49-F238E27FC236}">
                <a16:creationId xmlns:a16="http://schemas.microsoft.com/office/drawing/2014/main" id="{00000000-0008-0000-0900-000063000000}"/>
              </a:ext>
            </a:extLst>
          </xdr:cNvPr>
          <xdr:cNvSpPr>
            <a:spLocks noChangeShapeType="1"/>
          </xdr:cNvSpPr>
        </xdr:nvSpPr>
        <xdr:spPr bwMode="auto">
          <a:xfrm>
            <a:off x="311" y="797"/>
            <a:ext cx="72"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0" name="Line 118">
            <a:extLst>
              <a:ext uri="{FF2B5EF4-FFF2-40B4-BE49-F238E27FC236}">
                <a16:creationId xmlns:a16="http://schemas.microsoft.com/office/drawing/2014/main" id="{00000000-0008-0000-0900-000064000000}"/>
              </a:ext>
            </a:extLst>
          </xdr:cNvPr>
          <xdr:cNvSpPr>
            <a:spLocks noChangeShapeType="1"/>
          </xdr:cNvSpPr>
        </xdr:nvSpPr>
        <xdr:spPr bwMode="auto">
          <a:xfrm>
            <a:off x="311" y="798"/>
            <a:ext cx="74"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1" name="Line 119">
            <a:extLst>
              <a:ext uri="{FF2B5EF4-FFF2-40B4-BE49-F238E27FC236}">
                <a16:creationId xmlns:a16="http://schemas.microsoft.com/office/drawing/2014/main" id="{00000000-0008-0000-0900-000065000000}"/>
              </a:ext>
            </a:extLst>
          </xdr:cNvPr>
          <xdr:cNvSpPr>
            <a:spLocks noChangeShapeType="1"/>
          </xdr:cNvSpPr>
        </xdr:nvSpPr>
        <xdr:spPr bwMode="auto">
          <a:xfrm>
            <a:off x="311" y="799"/>
            <a:ext cx="74" cy="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2" name="Line 120">
            <a:extLst>
              <a:ext uri="{FF2B5EF4-FFF2-40B4-BE49-F238E27FC236}">
                <a16:creationId xmlns:a16="http://schemas.microsoft.com/office/drawing/2014/main" id="{00000000-0008-0000-0900-000066000000}"/>
              </a:ext>
            </a:extLst>
          </xdr:cNvPr>
          <xdr:cNvSpPr>
            <a:spLocks noChangeShapeType="1"/>
          </xdr:cNvSpPr>
        </xdr:nvSpPr>
        <xdr:spPr bwMode="auto">
          <a:xfrm>
            <a:off x="311" y="800"/>
            <a:ext cx="74" cy="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3" name="Line 121">
            <a:extLst>
              <a:ext uri="{FF2B5EF4-FFF2-40B4-BE49-F238E27FC236}">
                <a16:creationId xmlns:a16="http://schemas.microsoft.com/office/drawing/2014/main" id="{00000000-0008-0000-0900-000067000000}"/>
              </a:ext>
            </a:extLst>
          </xdr:cNvPr>
          <xdr:cNvSpPr>
            <a:spLocks noChangeShapeType="1"/>
          </xdr:cNvSpPr>
        </xdr:nvSpPr>
        <xdr:spPr bwMode="auto">
          <a:xfrm>
            <a:off x="311" y="801"/>
            <a:ext cx="72"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4" name="Line 122">
            <a:extLst>
              <a:ext uri="{FF2B5EF4-FFF2-40B4-BE49-F238E27FC236}">
                <a16:creationId xmlns:a16="http://schemas.microsoft.com/office/drawing/2014/main" id="{00000000-0008-0000-0900-000068000000}"/>
              </a:ext>
            </a:extLst>
          </xdr:cNvPr>
          <xdr:cNvSpPr>
            <a:spLocks noChangeShapeType="1"/>
          </xdr:cNvSpPr>
        </xdr:nvSpPr>
        <xdr:spPr bwMode="auto">
          <a:xfrm>
            <a:off x="311" y="802"/>
            <a:ext cx="73" cy="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5" name="Line 123">
            <a:extLst>
              <a:ext uri="{FF2B5EF4-FFF2-40B4-BE49-F238E27FC236}">
                <a16:creationId xmlns:a16="http://schemas.microsoft.com/office/drawing/2014/main" id="{00000000-0008-0000-0900-000069000000}"/>
              </a:ext>
            </a:extLst>
          </xdr:cNvPr>
          <xdr:cNvSpPr>
            <a:spLocks noChangeShapeType="1"/>
          </xdr:cNvSpPr>
        </xdr:nvSpPr>
        <xdr:spPr bwMode="auto">
          <a:xfrm>
            <a:off x="311" y="803"/>
            <a:ext cx="73"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6" name="Line 124">
            <a:extLst>
              <a:ext uri="{FF2B5EF4-FFF2-40B4-BE49-F238E27FC236}">
                <a16:creationId xmlns:a16="http://schemas.microsoft.com/office/drawing/2014/main" id="{00000000-0008-0000-0900-00006A000000}"/>
              </a:ext>
            </a:extLst>
          </xdr:cNvPr>
          <xdr:cNvSpPr>
            <a:spLocks noChangeShapeType="1"/>
          </xdr:cNvSpPr>
        </xdr:nvSpPr>
        <xdr:spPr bwMode="auto">
          <a:xfrm>
            <a:off x="311" y="803"/>
            <a:ext cx="73" cy="1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7" name="Line 125">
            <a:extLst>
              <a:ext uri="{FF2B5EF4-FFF2-40B4-BE49-F238E27FC236}">
                <a16:creationId xmlns:a16="http://schemas.microsoft.com/office/drawing/2014/main" id="{00000000-0008-0000-0900-00006B000000}"/>
              </a:ext>
            </a:extLst>
          </xdr:cNvPr>
          <xdr:cNvSpPr>
            <a:spLocks noChangeShapeType="1"/>
          </xdr:cNvSpPr>
        </xdr:nvSpPr>
        <xdr:spPr bwMode="auto">
          <a:xfrm>
            <a:off x="311" y="804"/>
            <a:ext cx="74" cy="1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8" name="Line 126">
            <a:extLst>
              <a:ext uri="{FF2B5EF4-FFF2-40B4-BE49-F238E27FC236}">
                <a16:creationId xmlns:a16="http://schemas.microsoft.com/office/drawing/2014/main" id="{00000000-0008-0000-0900-00006C000000}"/>
              </a:ext>
            </a:extLst>
          </xdr:cNvPr>
          <xdr:cNvSpPr>
            <a:spLocks noChangeShapeType="1"/>
          </xdr:cNvSpPr>
        </xdr:nvSpPr>
        <xdr:spPr bwMode="auto">
          <a:xfrm>
            <a:off x="311" y="804"/>
            <a:ext cx="74" cy="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9" name="Line 127">
            <a:extLst>
              <a:ext uri="{FF2B5EF4-FFF2-40B4-BE49-F238E27FC236}">
                <a16:creationId xmlns:a16="http://schemas.microsoft.com/office/drawing/2014/main" id="{00000000-0008-0000-0900-00006D000000}"/>
              </a:ext>
            </a:extLst>
          </xdr:cNvPr>
          <xdr:cNvSpPr>
            <a:spLocks noChangeShapeType="1"/>
          </xdr:cNvSpPr>
        </xdr:nvSpPr>
        <xdr:spPr bwMode="auto">
          <a:xfrm>
            <a:off x="311" y="805"/>
            <a:ext cx="73" cy="2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0" name="Line 128">
            <a:extLst>
              <a:ext uri="{FF2B5EF4-FFF2-40B4-BE49-F238E27FC236}">
                <a16:creationId xmlns:a16="http://schemas.microsoft.com/office/drawing/2014/main" id="{00000000-0008-0000-0900-00006E000000}"/>
              </a:ext>
            </a:extLst>
          </xdr:cNvPr>
          <xdr:cNvSpPr>
            <a:spLocks noChangeShapeType="1"/>
          </xdr:cNvSpPr>
        </xdr:nvSpPr>
        <xdr:spPr bwMode="auto">
          <a:xfrm>
            <a:off x="310" y="804"/>
            <a:ext cx="75" cy="2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1" name="Line 129">
            <a:extLst>
              <a:ext uri="{FF2B5EF4-FFF2-40B4-BE49-F238E27FC236}">
                <a16:creationId xmlns:a16="http://schemas.microsoft.com/office/drawing/2014/main" id="{00000000-0008-0000-0900-00006F000000}"/>
              </a:ext>
            </a:extLst>
          </xdr:cNvPr>
          <xdr:cNvSpPr>
            <a:spLocks noChangeShapeType="1"/>
          </xdr:cNvSpPr>
        </xdr:nvSpPr>
        <xdr:spPr bwMode="auto">
          <a:xfrm>
            <a:off x="310" y="804"/>
            <a:ext cx="74" cy="2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2" name="Line 130">
            <a:extLst>
              <a:ext uri="{FF2B5EF4-FFF2-40B4-BE49-F238E27FC236}">
                <a16:creationId xmlns:a16="http://schemas.microsoft.com/office/drawing/2014/main" id="{00000000-0008-0000-0900-000070000000}"/>
              </a:ext>
            </a:extLst>
          </xdr:cNvPr>
          <xdr:cNvSpPr>
            <a:spLocks noChangeShapeType="1"/>
          </xdr:cNvSpPr>
        </xdr:nvSpPr>
        <xdr:spPr bwMode="auto">
          <a:xfrm>
            <a:off x="309" y="805"/>
            <a:ext cx="74" cy="2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3" name="Line 131">
            <a:extLst>
              <a:ext uri="{FF2B5EF4-FFF2-40B4-BE49-F238E27FC236}">
                <a16:creationId xmlns:a16="http://schemas.microsoft.com/office/drawing/2014/main" id="{00000000-0008-0000-0900-000071000000}"/>
              </a:ext>
            </a:extLst>
          </xdr:cNvPr>
          <xdr:cNvSpPr>
            <a:spLocks noChangeShapeType="1"/>
          </xdr:cNvSpPr>
        </xdr:nvSpPr>
        <xdr:spPr bwMode="auto">
          <a:xfrm>
            <a:off x="309" y="80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200025</xdr:colOff>
      <xdr:row>5</xdr:row>
      <xdr:rowOff>0</xdr:rowOff>
    </xdr:from>
    <xdr:to>
      <xdr:col>19</xdr:col>
      <xdr:colOff>333375</xdr:colOff>
      <xdr:row>92</xdr:row>
      <xdr:rowOff>0</xdr:rowOff>
    </xdr:to>
    <xdr:sp macro="" textlink="">
      <xdr:nvSpPr>
        <xdr:cNvPr id="114" name="Rectangle 1">
          <a:extLst>
            <a:ext uri="{FF2B5EF4-FFF2-40B4-BE49-F238E27FC236}">
              <a16:creationId xmlns:a16="http://schemas.microsoft.com/office/drawing/2014/main" id="{00000000-0008-0000-0900-000072000000}"/>
            </a:ext>
          </a:extLst>
        </xdr:cNvPr>
        <xdr:cNvSpPr>
          <a:spLocks noChangeArrowheads="1"/>
        </xdr:cNvSpPr>
      </xdr:nvSpPr>
      <xdr:spPr bwMode="auto">
        <a:xfrm>
          <a:off x="3540125" y="762000"/>
          <a:ext cx="12934950" cy="1342390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59</xdr:row>
      <xdr:rowOff>9525</xdr:rowOff>
    </xdr:from>
    <xdr:to>
      <xdr:col>3</xdr:col>
      <xdr:colOff>371475</xdr:colOff>
      <xdr:row>101</xdr:row>
      <xdr:rowOff>142875</xdr:rowOff>
    </xdr:to>
    <xdr:sp macro="" textlink="">
      <xdr:nvSpPr>
        <xdr:cNvPr id="115" name="Line 2">
          <a:extLst>
            <a:ext uri="{FF2B5EF4-FFF2-40B4-BE49-F238E27FC236}">
              <a16:creationId xmlns:a16="http://schemas.microsoft.com/office/drawing/2014/main" id="{00000000-0008-0000-0900-000073000000}"/>
            </a:ext>
          </a:extLst>
        </xdr:cNvPr>
        <xdr:cNvSpPr>
          <a:spLocks noChangeShapeType="1"/>
        </xdr:cNvSpPr>
      </xdr:nvSpPr>
      <xdr:spPr bwMode="auto">
        <a:xfrm>
          <a:off x="2200275" y="8620125"/>
          <a:ext cx="9525" cy="61341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40</xdr:row>
      <xdr:rowOff>133350</xdr:rowOff>
    </xdr:from>
    <xdr:to>
      <xdr:col>3</xdr:col>
      <xdr:colOff>352425</xdr:colOff>
      <xdr:row>45</xdr:row>
      <xdr:rowOff>123825</xdr:rowOff>
    </xdr:to>
    <xdr:sp macro="" textlink="">
      <xdr:nvSpPr>
        <xdr:cNvPr id="116" name="Line 4">
          <a:extLst>
            <a:ext uri="{FF2B5EF4-FFF2-40B4-BE49-F238E27FC236}">
              <a16:creationId xmlns:a16="http://schemas.microsoft.com/office/drawing/2014/main" id="{00000000-0008-0000-0900-000074000000}"/>
            </a:ext>
          </a:extLst>
        </xdr:cNvPr>
        <xdr:cNvSpPr>
          <a:spLocks noChangeShapeType="1"/>
        </xdr:cNvSpPr>
      </xdr:nvSpPr>
      <xdr:spPr bwMode="auto">
        <a:xfrm>
          <a:off x="1476375" y="5819775"/>
          <a:ext cx="714375" cy="7620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48</xdr:row>
      <xdr:rowOff>0</xdr:rowOff>
    </xdr:from>
    <xdr:to>
      <xdr:col>3</xdr:col>
      <xdr:colOff>361950</xdr:colOff>
      <xdr:row>56</xdr:row>
      <xdr:rowOff>85725</xdr:rowOff>
    </xdr:to>
    <xdr:sp macro="" textlink="">
      <xdr:nvSpPr>
        <xdr:cNvPr id="117" name="Line 5">
          <a:extLst>
            <a:ext uri="{FF2B5EF4-FFF2-40B4-BE49-F238E27FC236}">
              <a16:creationId xmlns:a16="http://schemas.microsoft.com/office/drawing/2014/main" id="{00000000-0008-0000-0900-000075000000}"/>
            </a:ext>
          </a:extLst>
        </xdr:cNvPr>
        <xdr:cNvSpPr>
          <a:spLocks noChangeShapeType="1"/>
        </xdr:cNvSpPr>
      </xdr:nvSpPr>
      <xdr:spPr bwMode="auto">
        <a:xfrm>
          <a:off x="2200275" y="6934200"/>
          <a:ext cx="0" cy="13049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638175</xdr:colOff>
      <xdr:row>90</xdr:row>
      <xdr:rowOff>66675</xdr:rowOff>
    </xdr:from>
    <xdr:to>
      <xdr:col>18</xdr:col>
      <xdr:colOff>638175</xdr:colOff>
      <xdr:row>94</xdr:row>
      <xdr:rowOff>0</xdr:rowOff>
    </xdr:to>
    <xdr:sp macro="" textlink="">
      <xdr:nvSpPr>
        <xdr:cNvPr id="118" name="Line 6">
          <a:extLst>
            <a:ext uri="{FF2B5EF4-FFF2-40B4-BE49-F238E27FC236}">
              <a16:creationId xmlns:a16="http://schemas.microsoft.com/office/drawing/2014/main" id="{00000000-0008-0000-0900-000076000000}"/>
            </a:ext>
          </a:extLst>
        </xdr:cNvPr>
        <xdr:cNvSpPr>
          <a:spLocks noChangeShapeType="1"/>
        </xdr:cNvSpPr>
      </xdr:nvSpPr>
      <xdr:spPr bwMode="auto">
        <a:xfrm>
          <a:off x="15963900" y="12982575"/>
          <a:ext cx="0" cy="5524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94</xdr:row>
      <xdr:rowOff>0</xdr:rowOff>
    </xdr:from>
    <xdr:to>
      <xdr:col>18</xdr:col>
      <xdr:colOff>657225</xdr:colOff>
      <xdr:row>94</xdr:row>
      <xdr:rowOff>0</xdr:rowOff>
    </xdr:to>
    <xdr:sp macro="" textlink="">
      <xdr:nvSpPr>
        <xdr:cNvPr id="119" name="Line 7">
          <a:extLst>
            <a:ext uri="{FF2B5EF4-FFF2-40B4-BE49-F238E27FC236}">
              <a16:creationId xmlns:a16="http://schemas.microsoft.com/office/drawing/2014/main" id="{00000000-0008-0000-0900-000077000000}"/>
            </a:ext>
          </a:extLst>
        </xdr:cNvPr>
        <xdr:cNvSpPr>
          <a:spLocks noChangeShapeType="1"/>
        </xdr:cNvSpPr>
      </xdr:nvSpPr>
      <xdr:spPr bwMode="auto">
        <a:xfrm flipH="1">
          <a:off x="2219325" y="13535025"/>
          <a:ext cx="1376362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111</xdr:row>
      <xdr:rowOff>133350</xdr:rowOff>
    </xdr:from>
    <xdr:to>
      <xdr:col>3</xdr:col>
      <xdr:colOff>381000</xdr:colOff>
      <xdr:row>144</xdr:row>
      <xdr:rowOff>104775</xdr:rowOff>
    </xdr:to>
    <xdr:sp macro="" textlink="">
      <xdr:nvSpPr>
        <xdr:cNvPr id="120" name="Line 9">
          <a:extLst>
            <a:ext uri="{FF2B5EF4-FFF2-40B4-BE49-F238E27FC236}">
              <a16:creationId xmlns:a16="http://schemas.microsoft.com/office/drawing/2014/main" id="{00000000-0008-0000-0900-000078000000}"/>
            </a:ext>
          </a:extLst>
        </xdr:cNvPr>
        <xdr:cNvSpPr>
          <a:spLocks noChangeShapeType="1"/>
        </xdr:cNvSpPr>
      </xdr:nvSpPr>
      <xdr:spPr bwMode="auto">
        <a:xfrm>
          <a:off x="2219325" y="16278225"/>
          <a:ext cx="0" cy="48387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7</xdr:row>
      <xdr:rowOff>0</xdr:rowOff>
    </xdr:from>
    <xdr:to>
      <xdr:col>22</xdr:col>
      <xdr:colOff>0</xdr:colOff>
      <xdr:row>9</xdr:row>
      <xdr:rowOff>0</xdr:rowOff>
    </xdr:to>
    <xdr:sp macro="" textlink="">
      <xdr:nvSpPr>
        <xdr:cNvPr id="121" name="Line 10">
          <a:extLst>
            <a:ext uri="{FF2B5EF4-FFF2-40B4-BE49-F238E27FC236}">
              <a16:creationId xmlns:a16="http://schemas.microsoft.com/office/drawing/2014/main" id="{00000000-0008-0000-0900-000079000000}"/>
            </a:ext>
          </a:extLst>
        </xdr:cNvPr>
        <xdr:cNvSpPr>
          <a:spLocks noChangeShapeType="1"/>
        </xdr:cNvSpPr>
      </xdr:nvSpPr>
      <xdr:spPr bwMode="auto">
        <a:xfrm>
          <a:off x="1960245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352425</xdr:colOff>
      <xdr:row>99</xdr:row>
      <xdr:rowOff>114300</xdr:rowOff>
    </xdr:from>
    <xdr:to>
      <xdr:col>19</xdr:col>
      <xdr:colOff>352425</xdr:colOff>
      <xdr:row>191</xdr:row>
      <xdr:rowOff>57150</xdr:rowOff>
    </xdr:to>
    <xdr:sp macro="" textlink="">
      <xdr:nvSpPr>
        <xdr:cNvPr id="122" name="Rectangle 11">
          <a:extLst>
            <a:ext uri="{FF2B5EF4-FFF2-40B4-BE49-F238E27FC236}">
              <a16:creationId xmlns:a16="http://schemas.microsoft.com/office/drawing/2014/main" id="{00000000-0008-0000-0900-00007A000000}"/>
            </a:ext>
          </a:extLst>
        </xdr:cNvPr>
        <xdr:cNvSpPr>
          <a:spLocks noChangeArrowheads="1"/>
        </xdr:cNvSpPr>
      </xdr:nvSpPr>
      <xdr:spPr bwMode="auto">
        <a:xfrm>
          <a:off x="638175" y="14411325"/>
          <a:ext cx="15868650" cy="1373505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38100</xdr:colOff>
      <xdr:row>98</xdr:row>
      <xdr:rowOff>85725</xdr:rowOff>
    </xdr:from>
    <xdr:to>
      <xdr:col>17</xdr:col>
      <xdr:colOff>276225</xdr:colOff>
      <xdr:row>100</xdr:row>
      <xdr:rowOff>133350</xdr:rowOff>
    </xdr:to>
    <xdr:sp macro="" textlink="">
      <xdr:nvSpPr>
        <xdr:cNvPr id="123" name="Text Box 12">
          <a:extLst>
            <a:ext uri="{FF2B5EF4-FFF2-40B4-BE49-F238E27FC236}">
              <a16:creationId xmlns:a16="http://schemas.microsoft.com/office/drawing/2014/main" id="{00000000-0008-0000-0900-00007B000000}"/>
            </a:ext>
          </a:extLst>
        </xdr:cNvPr>
        <xdr:cNvSpPr txBox="1">
          <a:spLocks noChangeArrowheads="1"/>
        </xdr:cNvSpPr>
      </xdr:nvSpPr>
      <xdr:spPr bwMode="auto">
        <a:xfrm>
          <a:off x="12087225" y="14230350"/>
          <a:ext cx="2686050" cy="352425"/>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38100</xdr:colOff>
      <xdr:row>3</xdr:row>
      <xdr:rowOff>114300</xdr:rowOff>
    </xdr:from>
    <xdr:to>
      <xdr:col>17</xdr:col>
      <xdr:colOff>161925</xdr:colOff>
      <xdr:row>6</xdr:row>
      <xdr:rowOff>9525</xdr:rowOff>
    </xdr:to>
    <xdr:sp macro="" textlink="">
      <xdr:nvSpPr>
        <xdr:cNvPr id="124" name="Text Box 13">
          <a:extLst>
            <a:ext uri="{FF2B5EF4-FFF2-40B4-BE49-F238E27FC236}">
              <a16:creationId xmlns:a16="http://schemas.microsoft.com/office/drawing/2014/main" id="{00000000-0008-0000-0900-00007C000000}"/>
            </a:ext>
          </a:extLst>
        </xdr:cNvPr>
        <xdr:cNvSpPr txBox="1">
          <a:spLocks noChangeArrowheads="1"/>
        </xdr:cNvSpPr>
      </xdr:nvSpPr>
      <xdr:spPr bwMode="auto">
        <a:xfrm>
          <a:off x="12087225" y="571500"/>
          <a:ext cx="2571750" cy="361950"/>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2</xdr:col>
      <xdr:colOff>523875</xdr:colOff>
      <xdr:row>50</xdr:row>
      <xdr:rowOff>85725</xdr:rowOff>
    </xdr:from>
    <xdr:to>
      <xdr:col>4</xdr:col>
      <xdr:colOff>152400</xdr:colOff>
      <xdr:row>53</xdr:row>
      <xdr:rowOff>104775</xdr:rowOff>
    </xdr:to>
    <xdr:sp macro="" textlink="">
      <xdr:nvSpPr>
        <xdr:cNvPr id="125" name="Text Box 18">
          <a:extLst>
            <a:ext uri="{FF2B5EF4-FFF2-40B4-BE49-F238E27FC236}">
              <a16:creationId xmlns:a16="http://schemas.microsoft.com/office/drawing/2014/main" id="{00000000-0008-0000-0900-00007D000000}"/>
            </a:ext>
          </a:extLst>
        </xdr:cNvPr>
        <xdr:cNvSpPr txBox="1">
          <a:spLocks noChangeArrowheads="1"/>
        </xdr:cNvSpPr>
      </xdr:nvSpPr>
      <xdr:spPr bwMode="auto">
        <a:xfrm>
          <a:off x="1609725" y="7324725"/>
          <a:ext cx="1133475" cy="476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1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314325</xdr:colOff>
      <xdr:row>87</xdr:row>
      <xdr:rowOff>47625</xdr:rowOff>
    </xdr:from>
    <xdr:to>
      <xdr:col>4</xdr:col>
      <xdr:colOff>476250</xdr:colOff>
      <xdr:row>89</xdr:row>
      <xdr:rowOff>85725</xdr:rowOff>
    </xdr:to>
    <xdr:sp macro="" textlink="">
      <xdr:nvSpPr>
        <xdr:cNvPr id="126" name="Text Box 19">
          <a:extLst>
            <a:ext uri="{FF2B5EF4-FFF2-40B4-BE49-F238E27FC236}">
              <a16:creationId xmlns:a16="http://schemas.microsoft.com/office/drawing/2014/main" id="{00000000-0008-0000-0900-00007E000000}"/>
            </a:ext>
          </a:extLst>
        </xdr:cNvPr>
        <xdr:cNvSpPr txBox="1">
          <a:spLocks noChangeArrowheads="1"/>
        </xdr:cNvSpPr>
      </xdr:nvSpPr>
      <xdr:spPr bwMode="auto">
        <a:xfrm>
          <a:off x="1400175" y="12477750"/>
          <a:ext cx="16668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1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4</xdr:col>
      <xdr:colOff>466724</xdr:colOff>
      <xdr:row>41</xdr:row>
      <xdr:rowOff>9525</xdr:rowOff>
    </xdr:from>
    <xdr:to>
      <xdr:col>4</xdr:col>
      <xdr:colOff>685799</xdr:colOff>
      <xdr:row>56</xdr:row>
      <xdr:rowOff>25400</xdr:rowOff>
    </xdr:to>
    <xdr:sp macro="" textlink="">
      <xdr:nvSpPr>
        <xdr:cNvPr id="127" name="Text Box 21">
          <a:extLst>
            <a:ext uri="{FF2B5EF4-FFF2-40B4-BE49-F238E27FC236}">
              <a16:creationId xmlns:a16="http://schemas.microsoft.com/office/drawing/2014/main" id="{00000000-0008-0000-0900-00007F000000}"/>
            </a:ext>
          </a:extLst>
        </xdr:cNvPr>
        <xdr:cNvSpPr txBox="1">
          <a:spLocks noChangeArrowheads="1"/>
        </xdr:cNvSpPr>
      </xdr:nvSpPr>
      <xdr:spPr bwMode="auto">
        <a:xfrm>
          <a:off x="3057524" y="6334125"/>
          <a:ext cx="219075" cy="23272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438150</xdr:colOff>
      <xdr:row>42</xdr:row>
      <xdr:rowOff>76200</xdr:rowOff>
    </xdr:from>
    <xdr:to>
      <xdr:col>8</xdr:col>
      <xdr:colOff>714375</xdr:colOff>
      <xdr:row>70</xdr:row>
      <xdr:rowOff>85725</xdr:rowOff>
    </xdr:to>
    <xdr:sp macro="" textlink="">
      <xdr:nvSpPr>
        <xdr:cNvPr id="128" name="Text Box 80">
          <a:extLst>
            <a:ext uri="{FF2B5EF4-FFF2-40B4-BE49-F238E27FC236}">
              <a16:creationId xmlns:a16="http://schemas.microsoft.com/office/drawing/2014/main" id="{00000000-0008-0000-0900-000080000000}"/>
            </a:ext>
          </a:extLst>
        </xdr:cNvPr>
        <xdr:cNvSpPr txBox="1">
          <a:spLocks noChangeArrowheads="1"/>
        </xdr:cNvSpPr>
      </xdr:nvSpPr>
      <xdr:spPr bwMode="auto">
        <a:xfrm>
          <a:off x="7553325" y="6076950"/>
          <a:ext cx="276225" cy="43053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66675</xdr:colOff>
      <xdr:row>50</xdr:row>
      <xdr:rowOff>66675</xdr:rowOff>
    </xdr:from>
    <xdr:to>
      <xdr:col>11</xdr:col>
      <xdr:colOff>628650</xdr:colOff>
      <xdr:row>88</xdr:row>
      <xdr:rowOff>76200</xdr:rowOff>
    </xdr:to>
    <xdr:grpSp>
      <xdr:nvGrpSpPr>
        <xdr:cNvPr id="129" name="Group 440">
          <a:extLst>
            <a:ext uri="{FF2B5EF4-FFF2-40B4-BE49-F238E27FC236}">
              <a16:creationId xmlns:a16="http://schemas.microsoft.com/office/drawing/2014/main" id="{00000000-0008-0000-0900-000081000000}"/>
            </a:ext>
          </a:extLst>
        </xdr:cNvPr>
        <xdr:cNvGrpSpPr>
          <a:grpSpLocks/>
        </xdr:cNvGrpSpPr>
      </xdr:nvGrpSpPr>
      <xdr:grpSpPr bwMode="auto">
        <a:xfrm>
          <a:off x="11395075" y="7788275"/>
          <a:ext cx="561975" cy="5813425"/>
          <a:chOff x="1101" y="782"/>
          <a:chExt cx="59" cy="597"/>
        </a:xfrm>
      </xdr:grpSpPr>
      <xdr:sp macro="" textlink="">
        <xdr:nvSpPr>
          <xdr:cNvPr id="130" name="Line 247">
            <a:extLst>
              <a:ext uri="{FF2B5EF4-FFF2-40B4-BE49-F238E27FC236}">
                <a16:creationId xmlns:a16="http://schemas.microsoft.com/office/drawing/2014/main" id="{00000000-0008-0000-0900-000082000000}"/>
              </a:ext>
            </a:extLst>
          </xdr:cNvPr>
          <xdr:cNvSpPr>
            <a:spLocks noChangeShapeType="1"/>
          </xdr:cNvSpPr>
        </xdr:nvSpPr>
        <xdr:spPr bwMode="auto">
          <a:xfrm>
            <a:off x="1102" y="78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1" name="Line 248">
            <a:extLst>
              <a:ext uri="{FF2B5EF4-FFF2-40B4-BE49-F238E27FC236}">
                <a16:creationId xmlns:a16="http://schemas.microsoft.com/office/drawing/2014/main" id="{00000000-0008-0000-0900-000083000000}"/>
              </a:ext>
            </a:extLst>
          </xdr:cNvPr>
          <xdr:cNvSpPr>
            <a:spLocks noChangeShapeType="1"/>
          </xdr:cNvSpPr>
        </xdr:nvSpPr>
        <xdr:spPr bwMode="auto">
          <a:xfrm>
            <a:off x="1101" y="79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2" name="Line 249">
            <a:extLst>
              <a:ext uri="{FF2B5EF4-FFF2-40B4-BE49-F238E27FC236}">
                <a16:creationId xmlns:a16="http://schemas.microsoft.com/office/drawing/2014/main" id="{00000000-0008-0000-0900-000084000000}"/>
              </a:ext>
            </a:extLst>
          </xdr:cNvPr>
          <xdr:cNvSpPr>
            <a:spLocks noChangeShapeType="1"/>
          </xdr:cNvSpPr>
        </xdr:nvSpPr>
        <xdr:spPr bwMode="auto">
          <a:xfrm>
            <a:off x="1101" y="81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3" name="Line 250">
            <a:extLst>
              <a:ext uri="{FF2B5EF4-FFF2-40B4-BE49-F238E27FC236}">
                <a16:creationId xmlns:a16="http://schemas.microsoft.com/office/drawing/2014/main" id="{00000000-0008-0000-0900-000085000000}"/>
              </a:ext>
            </a:extLst>
          </xdr:cNvPr>
          <xdr:cNvSpPr>
            <a:spLocks noChangeShapeType="1"/>
          </xdr:cNvSpPr>
        </xdr:nvSpPr>
        <xdr:spPr bwMode="auto">
          <a:xfrm>
            <a:off x="1101" y="83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4" name="Line 251">
            <a:extLst>
              <a:ext uri="{FF2B5EF4-FFF2-40B4-BE49-F238E27FC236}">
                <a16:creationId xmlns:a16="http://schemas.microsoft.com/office/drawing/2014/main" id="{00000000-0008-0000-0900-000086000000}"/>
              </a:ext>
            </a:extLst>
          </xdr:cNvPr>
          <xdr:cNvSpPr>
            <a:spLocks noChangeShapeType="1"/>
          </xdr:cNvSpPr>
        </xdr:nvSpPr>
        <xdr:spPr bwMode="auto">
          <a:xfrm>
            <a:off x="1101" y="85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5" name="Line 252">
            <a:extLst>
              <a:ext uri="{FF2B5EF4-FFF2-40B4-BE49-F238E27FC236}">
                <a16:creationId xmlns:a16="http://schemas.microsoft.com/office/drawing/2014/main" id="{00000000-0008-0000-0900-000087000000}"/>
              </a:ext>
            </a:extLst>
          </xdr:cNvPr>
          <xdr:cNvSpPr>
            <a:spLocks noChangeShapeType="1"/>
          </xdr:cNvSpPr>
        </xdr:nvSpPr>
        <xdr:spPr bwMode="auto">
          <a:xfrm>
            <a:off x="1101" y="86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6" name="Line 253">
            <a:extLst>
              <a:ext uri="{FF2B5EF4-FFF2-40B4-BE49-F238E27FC236}">
                <a16:creationId xmlns:a16="http://schemas.microsoft.com/office/drawing/2014/main" id="{00000000-0008-0000-0900-000088000000}"/>
              </a:ext>
            </a:extLst>
          </xdr:cNvPr>
          <xdr:cNvSpPr>
            <a:spLocks noChangeShapeType="1"/>
          </xdr:cNvSpPr>
        </xdr:nvSpPr>
        <xdr:spPr bwMode="auto">
          <a:xfrm>
            <a:off x="1101" y="88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7" name="Line 254">
            <a:extLst>
              <a:ext uri="{FF2B5EF4-FFF2-40B4-BE49-F238E27FC236}">
                <a16:creationId xmlns:a16="http://schemas.microsoft.com/office/drawing/2014/main" id="{00000000-0008-0000-0900-000089000000}"/>
              </a:ext>
            </a:extLst>
          </xdr:cNvPr>
          <xdr:cNvSpPr>
            <a:spLocks noChangeShapeType="1"/>
          </xdr:cNvSpPr>
        </xdr:nvSpPr>
        <xdr:spPr bwMode="auto">
          <a:xfrm>
            <a:off x="1101" y="90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8" name="Line 255">
            <a:extLst>
              <a:ext uri="{FF2B5EF4-FFF2-40B4-BE49-F238E27FC236}">
                <a16:creationId xmlns:a16="http://schemas.microsoft.com/office/drawing/2014/main" id="{00000000-0008-0000-0900-00008A000000}"/>
              </a:ext>
            </a:extLst>
          </xdr:cNvPr>
          <xdr:cNvSpPr>
            <a:spLocks noChangeShapeType="1"/>
          </xdr:cNvSpPr>
        </xdr:nvSpPr>
        <xdr:spPr bwMode="auto">
          <a:xfrm>
            <a:off x="1101" y="918"/>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9" name="Line 256">
            <a:extLst>
              <a:ext uri="{FF2B5EF4-FFF2-40B4-BE49-F238E27FC236}">
                <a16:creationId xmlns:a16="http://schemas.microsoft.com/office/drawing/2014/main" id="{00000000-0008-0000-0900-00008B000000}"/>
              </a:ext>
            </a:extLst>
          </xdr:cNvPr>
          <xdr:cNvSpPr>
            <a:spLocks noChangeShapeType="1"/>
          </xdr:cNvSpPr>
        </xdr:nvSpPr>
        <xdr:spPr bwMode="auto">
          <a:xfrm>
            <a:off x="1101" y="93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0" name="Line 257">
            <a:extLst>
              <a:ext uri="{FF2B5EF4-FFF2-40B4-BE49-F238E27FC236}">
                <a16:creationId xmlns:a16="http://schemas.microsoft.com/office/drawing/2014/main" id="{00000000-0008-0000-0900-00008C000000}"/>
              </a:ext>
            </a:extLst>
          </xdr:cNvPr>
          <xdr:cNvSpPr>
            <a:spLocks noChangeShapeType="1"/>
          </xdr:cNvSpPr>
        </xdr:nvSpPr>
        <xdr:spPr bwMode="auto">
          <a:xfrm>
            <a:off x="1101" y="95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1" name="Line 258">
            <a:extLst>
              <a:ext uri="{FF2B5EF4-FFF2-40B4-BE49-F238E27FC236}">
                <a16:creationId xmlns:a16="http://schemas.microsoft.com/office/drawing/2014/main" id="{00000000-0008-0000-0900-00008D000000}"/>
              </a:ext>
            </a:extLst>
          </xdr:cNvPr>
          <xdr:cNvSpPr>
            <a:spLocks noChangeShapeType="1"/>
          </xdr:cNvSpPr>
        </xdr:nvSpPr>
        <xdr:spPr bwMode="auto">
          <a:xfrm>
            <a:off x="1101" y="96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2" name="Line 259">
            <a:extLst>
              <a:ext uri="{FF2B5EF4-FFF2-40B4-BE49-F238E27FC236}">
                <a16:creationId xmlns:a16="http://schemas.microsoft.com/office/drawing/2014/main" id="{00000000-0008-0000-0900-00008E000000}"/>
              </a:ext>
            </a:extLst>
          </xdr:cNvPr>
          <xdr:cNvSpPr>
            <a:spLocks noChangeShapeType="1"/>
          </xdr:cNvSpPr>
        </xdr:nvSpPr>
        <xdr:spPr bwMode="auto">
          <a:xfrm>
            <a:off x="1101" y="98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3" name="Line 260">
            <a:extLst>
              <a:ext uri="{FF2B5EF4-FFF2-40B4-BE49-F238E27FC236}">
                <a16:creationId xmlns:a16="http://schemas.microsoft.com/office/drawing/2014/main" id="{00000000-0008-0000-0900-00008F000000}"/>
              </a:ext>
            </a:extLst>
          </xdr:cNvPr>
          <xdr:cNvSpPr>
            <a:spLocks noChangeShapeType="1"/>
          </xdr:cNvSpPr>
        </xdr:nvSpPr>
        <xdr:spPr bwMode="auto">
          <a:xfrm>
            <a:off x="1101" y="100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4" name="Line 261">
            <a:extLst>
              <a:ext uri="{FF2B5EF4-FFF2-40B4-BE49-F238E27FC236}">
                <a16:creationId xmlns:a16="http://schemas.microsoft.com/office/drawing/2014/main" id="{00000000-0008-0000-0900-000090000000}"/>
              </a:ext>
            </a:extLst>
          </xdr:cNvPr>
          <xdr:cNvSpPr>
            <a:spLocks noChangeShapeType="1"/>
          </xdr:cNvSpPr>
        </xdr:nvSpPr>
        <xdr:spPr bwMode="auto">
          <a:xfrm>
            <a:off x="1101" y="102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5" name="Line 262">
            <a:extLst>
              <a:ext uri="{FF2B5EF4-FFF2-40B4-BE49-F238E27FC236}">
                <a16:creationId xmlns:a16="http://schemas.microsoft.com/office/drawing/2014/main" id="{00000000-0008-0000-0900-000091000000}"/>
              </a:ext>
            </a:extLst>
          </xdr:cNvPr>
          <xdr:cNvSpPr>
            <a:spLocks noChangeShapeType="1"/>
          </xdr:cNvSpPr>
        </xdr:nvSpPr>
        <xdr:spPr bwMode="auto">
          <a:xfrm>
            <a:off x="1101" y="103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6" name="Line 263">
            <a:extLst>
              <a:ext uri="{FF2B5EF4-FFF2-40B4-BE49-F238E27FC236}">
                <a16:creationId xmlns:a16="http://schemas.microsoft.com/office/drawing/2014/main" id="{00000000-0008-0000-0900-000092000000}"/>
              </a:ext>
            </a:extLst>
          </xdr:cNvPr>
          <xdr:cNvSpPr>
            <a:spLocks noChangeShapeType="1"/>
          </xdr:cNvSpPr>
        </xdr:nvSpPr>
        <xdr:spPr bwMode="auto">
          <a:xfrm>
            <a:off x="1101" y="105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7" name="Line 264">
            <a:extLst>
              <a:ext uri="{FF2B5EF4-FFF2-40B4-BE49-F238E27FC236}">
                <a16:creationId xmlns:a16="http://schemas.microsoft.com/office/drawing/2014/main" id="{00000000-0008-0000-0900-000093000000}"/>
              </a:ext>
            </a:extLst>
          </xdr:cNvPr>
          <xdr:cNvSpPr>
            <a:spLocks noChangeShapeType="1"/>
          </xdr:cNvSpPr>
        </xdr:nvSpPr>
        <xdr:spPr bwMode="auto">
          <a:xfrm>
            <a:off x="1101" y="107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8" name="Line 265">
            <a:extLst>
              <a:ext uri="{FF2B5EF4-FFF2-40B4-BE49-F238E27FC236}">
                <a16:creationId xmlns:a16="http://schemas.microsoft.com/office/drawing/2014/main" id="{00000000-0008-0000-0900-000094000000}"/>
              </a:ext>
            </a:extLst>
          </xdr:cNvPr>
          <xdr:cNvSpPr>
            <a:spLocks noChangeShapeType="1"/>
          </xdr:cNvSpPr>
        </xdr:nvSpPr>
        <xdr:spPr bwMode="auto">
          <a:xfrm>
            <a:off x="1101" y="109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9" name="Line 266">
            <a:extLst>
              <a:ext uri="{FF2B5EF4-FFF2-40B4-BE49-F238E27FC236}">
                <a16:creationId xmlns:a16="http://schemas.microsoft.com/office/drawing/2014/main" id="{00000000-0008-0000-0900-000095000000}"/>
              </a:ext>
            </a:extLst>
          </xdr:cNvPr>
          <xdr:cNvSpPr>
            <a:spLocks noChangeShapeType="1"/>
          </xdr:cNvSpPr>
        </xdr:nvSpPr>
        <xdr:spPr bwMode="auto">
          <a:xfrm>
            <a:off x="1101" y="110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0" name="Line 267">
            <a:extLst>
              <a:ext uri="{FF2B5EF4-FFF2-40B4-BE49-F238E27FC236}">
                <a16:creationId xmlns:a16="http://schemas.microsoft.com/office/drawing/2014/main" id="{00000000-0008-0000-0900-000096000000}"/>
              </a:ext>
            </a:extLst>
          </xdr:cNvPr>
          <xdr:cNvSpPr>
            <a:spLocks noChangeShapeType="1"/>
          </xdr:cNvSpPr>
        </xdr:nvSpPr>
        <xdr:spPr bwMode="auto">
          <a:xfrm>
            <a:off x="1101" y="112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1" name="Line 268">
            <a:extLst>
              <a:ext uri="{FF2B5EF4-FFF2-40B4-BE49-F238E27FC236}">
                <a16:creationId xmlns:a16="http://schemas.microsoft.com/office/drawing/2014/main" id="{00000000-0008-0000-0900-000097000000}"/>
              </a:ext>
            </a:extLst>
          </xdr:cNvPr>
          <xdr:cNvSpPr>
            <a:spLocks noChangeShapeType="1"/>
          </xdr:cNvSpPr>
        </xdr:nvSpPr>
        <xdr:spPr bwMode="auto">
          <a:xfrm>
            <a:off x="1101" y="114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2" name="Line 269">
            <a:extLst>
              <a:ext uri="{FF2B5EF4-FFF2-40B4-BE49-F238E27FC236}">
                <a16:creationId xmlns:a16="http://schemas.microsoft.com/office/drawing/2014/main" id="{00000000-0008-0000-0900-000098000000}"/>
              </a:ext>
            </a:extLst>
          </xdr:cNvPr>
          <xdr:cNvSpPr>
            <a:spLocks noChangeShapeType="1"/>
          </xdr:cNvSpPr>
        </xdr:nvSpPr>
        <xdr:spPr bwMode="auto">
          <a:xfrm>
            <a:off x="1101" y="116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3" name="Line 270">
            <a:extLst>
              <a:ext uri="{FF2B5EF4-FFF2-40B4-BE49-F238E27FC236}">
                <a16:creationId xmlns:a16="http://schemas.microsoft.com/office/drawing/2014/main" id="{00000000-0008-0000-0900-000099000000}"/>
              </a:ext>
            </a:extLst>
          </xdr:cNvPr>
          <xdr:cNvSpPr>
            <a:spLocks noChangeShapeType="1"/>
          </xdr:cNvSpPr>
        </xdr:nvSpPr>
        <xdr:spPr bwMode="auto">
          <a:xfrm>
            <a:off x="1101" y="118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4" name="Line 271">
            <a:extLst>
              <a:ext uri="{FF2B5EF4-FFF2-40B4-BE49-F238E27FC236}">
                <a16:creationId xmlns:a16="http://schemas.microsoft.com/office/drawing/2014/main" id="{00000000-0008-0000-0900-00009A000000}"/>
              </a:ext>
            </a:extLst>
          </xdr:cNvPr>
          <xdr:cNvSpPr>
            <a:spLocks noChangeShapeType="1"/>
          </xdr:cNvSpPr>
        </xdr:nvSpPr>
        <xdr:spPr bwMode="auto">
          <a:xfrm>
            <a:off x="1101" y="119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5" name="Line 272">
            <a:extLst>
              <a:ext uri="{FF2B5EF4-FFF2-40B4-BE49-F238E27FC236}">
                <a16:creationId xmlns:a16="http://schemas.microsoft.com/office/drawing/2014/main" id="{00000000-0008-0000-0900-00009B000000}"/>
              </a:ext>
            </a:extLst>
          </xdr:cNvPr>
          <xdr:cNvSpPr>
            <a:spLocks noChangeShapeType="1"/>
          </xdr:cNvSpPr>
        </xdr:nvSpPr>
        <xdr:spPr bwMode="auto">
          <a:xfrm>
            <a:off x="1101" y="121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6" name="Line 273">
            <a:extLst>
              <a:ext uri="{FF2B5EF4-FFF2-40B4-BE49-F238E27FC236}">
                <a16:creationId xmlns:a16="http://schemas.microsoft.com/office/drawing/2014/main" id="{00000000-0008-0000-0900-00009C000000}"/>
              </a:ext>
            </a:extLst>
          </xdr:cNvPr>
          <xdr:cNvSpPr>
            <a:spLocks noChangeShapeType="1"/>
          </xdr:cNvSpPr>
        </xdr:nvSpPr>
        <xdr:spPr bwMode="auto">
          <a:xfrm>
            <a:off x="1101" y="123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7" name="Line 274">
            <a:extLst>
              <a:ext uri="{FF2B5EF4-FFF2-40B4-BE49-F238E27FC236}">
                <a16:creationId xmlns:a16="http://schemas.microsoft.com/office/drawing/2014/main" id="{00000000-0008-0000-0900-00009D000000}"/>
              </a:ext>
            </a:extLst>
          </xdr:cNvPr>
          <xdr:cNvSpPr>
            <a:spLocks noChangeShapeType="1"/>
          </xdr:cNvSpPr>
        </xdr:nvSpPr>
        <xdr:spPr bwMode="auto">
          <a:xfrm>
            <a:off x="1101" y="125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8" name="Line 275">
            <a:extLst>
              <a:ext uri="{FF2B5EF4-FFF2-40B4-BE49-F238E27FC236}">
                <a16:creationId xmlns:a16="http://schemas.microsoft.com/office/drawing/2014/main" id="{00000000-0008-0000-0900-00009E000000}"/>
              </a:ext>
            </a:extLst>
          </xdr:cNvPr>
          <xdr:cNvSpPr>
            <a:spLocks noChangeShapeType="1"/>
          </xdr:cNvSpPr>
        </xdr:nvSpPr>
        <xdr:spPr bwMode="auto">
          <a:xfrm>
            <a:off x="1101" y="127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9" name="Line 276">
            <a:extLst>
              <a:ext uri="{FF2B5EF4-FFF2-40B4-BE49-F238E27FC236}">
                <a16:creationId xmlns:a16="http://schemas.microsoft.com/office/drawing/2014/main" id="{00000000-0008-0000-0900-00009F000000}"/>
              </a:ext>
            </a:extLst>
          </xdr:cNvPr>
          <xdr:cNvSpPr>
            <a:spLocks noChangeShapeType="1"/>
          </xdr:cNvSpPr>
        </xdr:nvSpPr>
        <xdr:spPr bwMode="auto">
          <a:xfrm>
            <a:off x="1101" y="128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0" name="Line 277">
            <a:extLst>
              <a:ext uri="{FF2B5EF4-FFF2-40B4-BE49-F238E27FC236}">
                <a16:creationId xmlns:a16="http://schemas.microsoft.com/office/drawing/2014/main" id="{00000000-0008-0000-0900-0000A0000000}"/>
              </a:ext>
            </a:extLst>
          </xdr:cNvPr>
          <xdr:cNvSpPr>
            <a:spLocks noChangeShapeType="1"/>
          </xdr:cNvSpPr>
        </xdr:nvSpPr>
        <xdr:spPr bwMode="auto">
          <a:xfrm>
            <a:off x="1101" y="130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1" name="Line 278">
            <a:extLst>
              <a:ext uri="{FF2B5EF4-FFF2-40B4-BE49-F238E27FC236}">
                <a16:creationId xmlns:a16="http://schemas.microsoft.com/office/drawing/2014/main" id="{00000000-0008-0000-0900-0000A1000000}"/>
              </a:ext>
            </a:extLst>
          </xdr:cNvPr>
          <xdr:cNvSpPr>
            <a:spLocks noChangeShapeType="1"/>
          </xdr:cNvSpPr>
        </xdr:nvSpPr>
        <xdr:spPr bwMode="auto">
          <a:xfrm>
            <a:off x="1101" y="132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2" name="Line 279">
            <a:extLst>
              <a:ext uri="{FF2B5EF4-FFF2-40B4-BE49-F238E27FC236}">
                <a16:creationId xmlns:a16="http://schemas.microsoft.com/office/drawing/2014/main" id="{00000000-0008-0000-0900-0000A2000000}"/>
              </a:ext>
            </a:extLst>
          </xdr:cNvPr>
          <xdr:cNvSpPr>
            <a:spLocks noChangeShapeType="1"/>
          </xdr:cNvSpPr>
        </xdr:nvSpPr>
        <xdr:spPr bwMode="auto">
          <a:xfrm>
            <a:off x="1101" y="134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3" name="Line 280">
            <a:extLst>
              <a:ext uri="{FF2B5EF4-FFF2-40B4-BE49-F238E27FC236}">
                <a16:creationId xmlns:a16="http://schemas.microsoft.com/office/drawing/2014/main" id="{00000000-0008-0000-0900-0000A3000000}"/>
              </a:ext>
            </a:extLst>
          </xdr:cNvPr>
          <xdr:cNvSpPr>
            <a:spLocks noChangeShapeType="1"/>
          </xdr:cNvSpPr>
        </xdr:nvSpPr>
        <xdr:spPr bwMode="auto">
          <a:xfrm>
            <a:off x="1101" y="136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4" name="Line 281">
            <a:extLst>
              <a:ext uri="{FF2B5EF4-FFF2-40B4-BE49-F238E27FC236}">
                <a16:creationId xmlns:a16="http://schemas.microsoft.com/office/drawing/2014/main" id="{00000000-0008-0000-0900-0000A4000000}"/>
              </a:ext>
            </a:extLst>
          </xdr:cNvPr>
          <xdr:cNvSpPr>
            <a:spLocks noChangeShapeType="1"/>
          </xdr:cNvSpPr>
        </xdr:nvSpPr>
        <xdr:spPr bwMode="auto">
          <a:xfrm>
            <a:off x="1101" y="137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371475</xdr:colOff>
      <xdr:row>112</xdr:row>
      <xdr:rowOff>0</xdr:rowOff>
    </xdr:from>
    <xdr:to>
      <xdr:col>7</xdr:col>
      <xdr:colOff>428625</xdr:colOff>
      <xdr:row>112</xdr:row>
      <xdr:rowOff>0</xdr:rowOff>
    </xdr:to>
    <xdr:sp macro="" textlink="">
      <xdr:nvSpPr>
        <xdr:cNvPr id="165" name="Line 285">
          <a:extLst>
            <a:ext uri="{FF2B5EF4-FFF2-40B4-BE49-F238E27FC236}">
              <a16:creationId xmlns:a16="http://schemas.microsoft.com/office/drawing/2014/main" id="{00000000-0008-0000-0900-0000A5000000}"/>
            </a:ext>
          </a:extLst>
        </xdr:cNvPr>
        <xdr:cNvSpPr>
          <a:spLocks noChangeShapeType="1"/>
        </xdr:cNvSpPr>
      </xdr:nvSpPr>
      <xdr:spPr bwMode="auto">
        <a:xfrm>
          <a:off x="2209800" y="16306800"/>
          <a:ext cx="439102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106</xdr:row>
      <xdr:rowOff>28575</xdr:rowOff>
    </xdr:from>
    <xdr:to>
      <xdr:col>7</xdr:col>
      <xdr:colOff>419100</xdr:colOff>
      <xdr:row>112</xdr:row>
      <xdr:rowOff>38100</xdr:rowOff>
    </xdr:to>
    <xdr:sp macro="" textlink="">
      <xdr:nvSpPr>
        <xdr:cNvPr id="166" name="Line 286">
          <a:extLst>
            <a:ext uri="{FF2B5EF4-FFF2-40B4-BE49-F238E27FC236}">
              <a16:creationId xmlns:a16="http://schemas.microsoft.com/office/drawing/2014/main" id="{00000000-0008-0000-0900-0000A6000000}"/>
            </a:ext>
          </a:extLst>
        </xdr:cNvPr>
        <xdr:cNvSpPr>
          <a:spLocks noChangeShapeType="1"/>
        </xdr:cNvSpPr>
      </xdr:nvSpPr>
      <xdr:spPr bwMode="auto">
        <a:xfrm flipV="1">
          <a:off x="6591300" y="15401925"/>
          <a:ext cx="0" cy="9429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129</xdr:row>
      <xdr:rowOff>57150</xdr:rowOff>
    </xdr:from>
    <xdr:to>
      <xdr:col>5</xdr:col>
      <xdr:colOff>781050</xdr:colOff>
      <xdr:row>168</xdr:row>
      <xdr:rowOff>25400</xdr:rowOff>
    </xdr:to>
    <xdr:grpSp>
      <xdr:nvGrpSpPr>
        <xdr:cNvPr id="167" name="Group 288">
          <a:extLst>
            <a:ext uri="{FF2B5EF4-FFF2-40B4-BE49-F238E27FC236}">
              <a16:creationId xmlns:a16="http://schemas.microsoft.com/office/drawing/2014/main" id="{00000000-0008-0000-0900-0000A7000000}"/>
            </a:ext>
          </a:extLst>
        </xdr:cNvPr>
        <xdr:cNvGrpSpPr>
          <a:grpSpLocks/>
        </xdr:cNvGrpSpPr>
      </xdr:nvGrpSpPr>
      <xdr:grpSpPr bwMode="auto">
        <a:xfrm>
          <a:off x="2781300" y="19919950"/>
          <a:ext cx="1339850" cy="6775450"/>
          <a:chOff x="309" y="481"/>
          <a:chExt cx="76" cy="596"/>
        </a:xfrm>
      </xdr:grpSpPr>
      <xdr:sp macro="" textlink="">
        <xdr:nvSpPr>
          <xdr:cNvPr id="168" name="Line 289">
            <a:extLst>
              <a:ext uri="{FF2B5EF4-FFF2-40B4-BE49-F238E27FC236}">
                <a16:creationId xmlns:a16="http://schemas.microsoft.com/office/drawing/2014/main" id="{00000000-0008-0000-0900-0000A8000000}"/>
              </a:ext>
            </a:extLst>
          </xdr:cNvPr>
          <xdr:cNvSpPr>
            <a:spLocks noChangeShapeType="1"/>
          </xdr:cNvSpPr>
        </xdr:nvSpPr>
        <xdr:spPr bwMode="auto">
          <a:xfrm flipV="1">
            <a:off x="311" y="481"/>
            <a:ext cx="72" cy="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9" name="Line 290">
            <a:extLst>
              <a:ext uri="{FF2B5EF4-FFF2-40B4-BE49-F238E27FC236}">
                <a16:creationId xmlns:a16="http://schemas.microsoft.com/office/drawing/2014/main" id="{00000000-0008-0000-0900-0000A9000000}"/>
              </a:ext>
            </a:extLst>
          </xdr:cNvPr>
          <xdr:cNvSpPr>
            <a:spLocks noChangeShapeType="1"/>
          </xdr:cNvSpPr>
        </xdr:nvSpPr>
        <xdr:spPr bwMode="auto">
          <a:xfrm flipV="1">
            <a:off x="311" y="498"/>
            <a:ext cx="73" cy="2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0" name="Line 291">
            <a:extLst>
              <a:ext uri="{FF2B5EF4-FFF2-40B4-BE49-F238E27FC236}">
                <a16:creationId xmlns:a16="http://schemas.microsoft.com/office/drawing/2014/main" id="{00000000-0008-0000-0900-0000AA000000}"/>
              </a:ext>
            </a:extLst>
          </xdr:cNvPr>
          <xdr:cNvSpPr>
            <a:spLocks noChangeShapeType="1"/>
          </xdr:cNvSpPr>
        </xdr:nvSpPr>
        <xdr:spPr bwMode="auto">
          <a:xfrm flipV="1">
            <a:off x="311" y="51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1" name="Line 292">
            <a:extLst>
              <a:ext uri="{FF2B5EF4-FFF2-40B4-BE49-F238E27FC236}">
                <a16:creationId xmlns:a16="http://schemas.microsoft.com/office/drawing/2014/main" id="{00000000-0008-0000-0900-0000AB000000}"/>
              </a:ext>
            </a:extLst>
          </xdr:cNvPr>
          <xdr:cNvSpPr>
            <a:spLocks noChangeShapeType="1"/>
          </xdr:cNvSpPr>
        </xdr:nvSpPr>
        <xdr:spPr bwMode="auto">
          <a:xfrm flipV="1">
            <a:off x="311" y="532"/>
            <a:ext cx="73" cy="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2" name="Line 293">
            <a:extLst>
              <a:ext uri="{FF2B5EF4-FFF2-40B4-BE49-F238E27FC236}">
                <a16:creationId xmlns:a16="http://schemas.microsoft.com/office/drawing/2014/main" id="{00000000-0008-0000-0900-0000AC000000}"/>
              </a:ext>
            </a:extLst>
          </xdr:cNvPr>
          <xdr:cNvSpPr>
            <a:spLocks noChangeShapeType="1"/>
          </xdr:cNvSpPr>
        </xdr:nvSpPr>
        <xdr:spPr bwMode="auto">
          <a:xfrm flipV="1">
            <a:off x="311" y="548"/>
            <a:ext cx="72" cy="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3" name="Line 294">
            <a:extLst>
              <a:ext uri="{FF2B5EF4-FFF2-40B4-BE49-F238E27FC236}">
                <a16:creationId xmlns:a16="http://schemas.microsoft.com/office/drawing/2014/main" id="{00000000-0008-0000-0900-0000AD000000}"/>
              </a:ext>
            </a:extLst>
          </xdr:cNvPr>
          <xdr:cNvSpPr>
            <a:spLocks noChangeShapeType="1"/>
          </xdr:cNvSpPr>
        </xdr:nvSpPr>
        <xdr:spPr bwMode="auto">
          <a:xfrm flipV="1">
            <a:off x="311" y="565"/>
            <a:ext cx="72" cy="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4" name="Line 295">
            <a:extLst>
              <a:ext uri="{FF2B5EF4-FFF2-40B4-BE49-F238E27FC236}">
                <a16:creationId xmlns:a16="http://schemas.microsoft.com/office/drawing/2014/main" id="{00000000-0008-0000-0900-0000AE000000}"/>
              </a:ext>
            </a:extLst>
          </xdr:cNvPr>
          <xdr:cNvSpPr>
            <a:spLocks noChangeShapeType="1"/>
          </xdr:cNvSpPr>
        </xdr:nvSpPr>
        <xdr:spPr bwMode="auto">
          <a:xfrm flipV="1">
            <a:off x="311" y="582"/>
            <a:ext cx="73" cy="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5" name="Line 296">
            <a:extLst>
              <a:ext uri="{FF2B5EF4-FFF2-40B4-BE49-F238E27FC236}">
                <a16:creationId xmlns:a16="http://schemas.microsoft.com/office/drawing/2014/main" id="{00000000-0008-0000-0900-0000AF000000}"/>
              </a:ext>
            </a:extLst>
          </xdr:cNvPr>
          <xdr:cNvSpPr>
            <a:spLocks noChangeShapeType="1"/>
          </xdr:cNvSpPr>
        </xdr:nvSpPr>
        <xdr:spPr bwMode="auto">
          <a:xfrm flipV="1">
            <a:off x="311" y="599"/>
            <a:ext cx="73" cy="1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6" name="Line 297">
            <a:extLst>
              <a:ext uri="{FF2B5EF4-FFF2-40B4-BE49-F238E27FC236}">
                <a16:creationId xmlns:a16="http://schemas.microsoft.com/office/drawing/2014/main" id="{00000000-0008-0000-0900-0000B0000000}"/>
              </a:ext>
            </a:extLst>
          </xdr:cNvPr>
          <xdr:cNvSpPr>
            <a:spLocks noChangeShapeType="1"/>
          </xdr:cNvSpPr>
        </xdr:nvSpPr>
        <xdr:spPr bwMode="auto">
          <a:xfrm flipV="1">
            <a:off x="311" y="615"/>
            <a:ext cx="72" cy="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7" name="Line 298">
            <a:extLst>
              <a:ext uri="{FF2B5EF4-FFF2-40B4-BE49-F238E27FC236}">
                <a16:creationId xmlns:a16="http://schemas.microsoft.com/office/drawing/2014/main" id="{00000000-0008-0000-0900-0000B1000000}"/>
              </a:ext>
            </a:extLst>
          </xdr:cNvPr>
          <xdr:cNvSpPr>
            <a:spLocks noChangeShapeType="1"/>
          </xdr:cNvSpPr>
        </xdr:nvSpPr>
        <xdr:spPr bwMode="auto">
          <a:xfrm flipV="1">
            <a:off x="311" y="632"/>
            <a:ext cx="72" cy="1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8" name="Line 299">
            <a:extLst>
              <a:ext uri="{FF2B5EF4-FFF2-40B4-BE49-F238E27FC236}">
                <a16:creationId xmlns:a16="http://schemas.microsoft.com/office/drawing/2014/main" id="{00000000-0008-0000-0900-0000B2000000}"/>
              </a:ext>
            </a:extLst>
          </xdr:cNvPr>
          <xdr:cNvSpPr>
            <a:spLocks noChangeShapeType="1"/>
          </xdr:cNvSpPr>
        </xdr:nvSpPr>
        <xdr:spPr bwMode="auto">
          <a:xfrm flipV="1">
            <a:off x="311" y="650"/>
            <a:ext cx="73" cy="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9" name="Line 300">
            <a:extLst>
              <a:ext uri="{FF2B5EF4-FFF2-40B4-BE49-F238E27FC236}">
                <a16:creationId xmlns:a16="http://schemas.microsoft.com/office/drawing/2014/main" id="{00000000-0008-0000-0900-0000B3000000}"/>
              </a:ext>
            </a:extLst>
          </xdr:cNvPr>
          <xdr:cNvSpPr>
            <a:spLocks noChangeShapeType="1"/>
          </xdr:cNvSpPr>
        </xdr:nvSpPr>
        <xdr:spPr bwMode="auto">
          <a:xfrm flipV="1">
            <a:off x="311" y="666"/>
            <a:ext cx="72" cy="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0" name="Line 301">
            <a:extLst>
              <a:ext uri="{FF2B5EF4-FFF2-40B4-BE49-F238E27FC236}">
                <a16:creationId xmlns:a16="http://schemas.microsoft.com/office/drawing/2014/main" id="{00000000-0008-0000-0900-0000B4000000}"/>
              </a:ext>
            </a:extLst>
          </xdr:cNvPr>
          <xdr:cNvSpPr>
            <a:spLocks noChangeShapeType="1"/>
          </xdr:cNvSpPr>
        </xdr:nvSpPr>
        <xdr:spPr bwMode="auto">
          <a:xfrm flipV="1">
            <a:off x="312" y="682"/>
            <a:ext cx="71" cy="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1" name="Line 302">
            <a:extLst>
              <a:ext uri="{FF2B5EF4-FFF2-40B4-BE49-F238E27FC236}">
                <a16:creationId xmlns:a16="http://schemas.microsoft.com/office/drawing/2014/main" id="{00000000-0008-0000-0900-0000B5000000}"/>
              </a:ext>
            </a:extLst>
          </xdr:cNvPr>
          <xdr:cNvSpPr>
            <a:spLocks noChangeShapeType="1"/>
          </xdr:cNvSpPr>
        </xdr:nvSpPr>
        <xdr:spPr bwMode="auto">
          <a:xfrm flipV="1">
            <a:off x="313" y="701"/>
            <a:ext cx="69" cy="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2" name="Line 303">
            <a:extLst>
              <a:ext uri="{FF2B5EF4-FFF2-40B4-BE49-F238E27FC236}">
                <a16:creationId xmlns:a16="http://schemas.microsoft.com/office/drawing/2014/main" id="{00000000-0008-0000-0900-0000B6000000}"/>
              </a:ext>
            </a:extLst>
          </xdr:cNvPr>
          <xdr:cNvSpPr>
            <a:spLocks noChangeShapeType="1"/>
          </xdr:cNvSpPr>
        </xdr:nvSpPr>
        <xdr:spPr bwMode="auto">
          <a:xfrm flipV="1">
            <a:off x="313" y="717"/>
            <a:ext cx="70" cy="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3" name="Line 304">
            <a:extLst>
              <a:ext uri="{FF2B5EF4-FFF2-40B4-BE49-F238E27FC236}">
                <a16:creationId xmlns:a16="http://schemas.microsoft.com/office/drawing/2014/main" id="{00000000-0008-0000-0900-0000B7000000}"/>
              </a:ext>
            </a:extLst>
          </xdr:cNvPr>
          <xdr:cNvSpPr>
            <a:spLocks noChangeShapeType="1"/>
          </xdr:cNvSpPr>
        </xdr:nvSpPr>
        <xdr:spPr bwMode="auto">
          <a:xfrm flipV="1">
            <a:off x="315" y="735"/>
            <a:ext cx="67" cy="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4" name="Line 305">
            <a:extLst>
              <a:ext uri="{FF2B5EF4-FFF2-40B4-BE49-F238E27FC236}">
                <a16:creationId xmlns:a16="http://schemas.microsoft.com/office/drawing/2014/main" id="{00000000-0008-0000-0900-0000B8000000}"/>
              </a:ext>
            </a:extLst>
          </xdr:cNvPr>
          <xdr:cNvSpPr>
            <a:spLocks noChangeShapeType="1"/>
          </xdr:cNvSpPr>
        </xdr:nvSpPr>
        <xdr:spPr bwMode="auto">
          <a:xfrm flipV="1">
            <a:off x="313" y="752"/>
            <a:ext cx="71"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5" name="Line 306">
            <a:extLst>
              <a:ext uri="{FF2B5EF4-FFF2-40B4-BE49-F238E27FC236}">
                <a16:creationId xmlns:a16="http://schemas.microsoft.com/office/drawing/2014/main" id="{00000000-0008-0000-0900-0000B9000000}"/>
              </a:ext>
            </a:extLst>
          </xdr:cNvPr>
          <xdr:cNvSpPr>
            <a:spLocks noChangeShapeType="1"/>
          </xdr:cNvSpPr>
        </xdr:nvSpPr>
        <xdr:spPr bwMode="auto">
          <a:xfrm flipV="1">
            <a:off x="313" y="770"/>
            <a:ext cx="7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6" name="Line 307">
            <a:extLst>
              <a:ext uri="{FF2B5EF4-FFF2-40B4-BE49-F238E27FC236}">
                <a16:creationId xmlns:a16="http://schemas.microsoft.com/office/drawing/2014/main" id="{00000000-0008-0000-0900-0000BA000000}"/>
              </a:ext>
            </a:extLst>
          </xdr:cNvPr>
          <xdr:cNvSpPr>
            <a:spLocks noChangeShapeType="1"/>
          </xdr:cNvSpPr>
        </xdr:nvSpPr>
        <xdr:spPr bwMode="auto">
          <a:xfrm flipV="1">
            <a:off x="313" y="786"/>
            <a:ext cx="7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7" name="Line 308">
            <a:extLst>
              <a:ext uri="{FF2B5EF4-FFF2-40B4-BE49-F238E27FC236}">
                <a16:creationId xmlns:a16="http://schemas.microsoft.com/office/drawing/2014/main" id="{00000000-0008-0000-0900-0000BB000000}"/>
              </a:ext>
            </a:extLst>
          </xdr:cNvPr>
          <xdr:cNvSpPr>
            <a:spLocks noChangeShapeType="1"/>
          </xdr:cNvSpPr>
        </xdr:nvSpPr>
        <xdr:spPr bwMode="auto">
          <a:xfrm>
            <a:off x="313" y="795"/>
            <a:ext cx="70" cy="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8" name="Line 309">
            <a:extLst>
              <a:ext uri="{FF2B5EF4-FFF2-40B4-BE49-F238E27FC236}">
                <a16:creationId xmlns:a16="http://schemas.microsoft.com/office/drawing/2014/main" id="{00000000-0008-0000-0900-0000BC000000}"/>
              </a:ext>
            </a:extLst>
          </xdr:cNvPr>
          <xdr:cNvSpPr>
            <a:spLocks noChangeShapeType="1"/>
          </xdr:cNvSpPr>
        </xdr:nvSpPr>
        <xdr:spPr bwMode="auto">
          <a:xfrm>
            <a:off x="312" y="795"/>
            <a:ext cx="71"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9" name="Line 310">
            <a:extLst>
              <a:ext uri="{FF2B5EF4-FFF2-40B4-BE49-F238E27FC236}">
                <a16:creationId xmlns:a16="http://schemas.microsoft.com/office/drawing/2014/main" id="{00000000-0008-0000-0900-0000BD000000}"/>
              </a:ext>
            </a:extLst>
          </xdr:cNvPr>
          <xdr:cNvSpPr>
            <a:spLocks noChangeShapeType="1"/>
          </xdr:cNvSpPr>
        </xdr:nvSpPr>
        <xdr:spPr bwMode="auto">
          <a:xfrm>
            <a:off x="311" y="797"/>
            <a:ext cx="72"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0" name="Line 311">
            <a:extLst>
              <a:ext uri="{FF2B5EF4-FFF2-40B4-BE49-F238E27FC236}">
                <a16:creationId xmlns:a16="http://schemas.microsoft.com/office/drawing/2014/main" id="{00000000-0008-0000-0900-0000BE000000}"/>
              </a:ext>
            </a:extLst>
          </xdr:cNvPr>
          <xdr:cNvSpPr>
            <a:spLocks noChangeShapeType="1"/>
          </xdr:cNvSpPr>
        </xdr:nvSpPr>
        <xdr:spPr bwMode="auto">
          <a:xfrm>
            <a:off x="311" y="798"/>
            <a:ext cx="74"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1" name="Line 312">
            <a:extLst>
              <a:ext uri="{FF2B5EF4-FFF2-40B4-BE49-F238E27FC236}">
                <a16:creationId xmlns:a16="http://schemas.microsoft.com/office/drawing/2014/main" id="{00000000-0008-0000-0900-0000BF000000}"/>
              </a:ext>
            </a:extLst>
          </xdr:cNvPr>
          <xdr:cNvSpPr>
            <a:spLocks noChangeShapeType="1"/>
          </xdr:cNvSpPr>
        </xdr:nvSpPr>
        <xdr:spPr bwMode="auto">
          <a:xfrm>
            <a:off x="311" y="799"/>
            <a:ext cx="74" cy="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2" name="Line 313">
            <a:extLst>
              <a:ext uri="{FF2B5EF4-FFF2-40B4-BE49-F238E27FC236}">
                <a16:creationId xmlns:a16="http://schemas.microsoft.com/office/drawing/2014/main" id="{00000000-0008-0000-0900-0000C0000000}"/>
              </a:ext>
            </a:extLst>
          </xdr:cNvPr>
          <xdr:cNvSpPr>
            <a:spLocks noChangeShapeType="1"/>
          </xdr:cNvSpPr>
        </xdr:nvSpPr>
        <xdr:spPr bwMode="auto">
          <a:xfrm>
            <a:off x="311" y="800"/>
            <a:ext cx="74" cy="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3" name="Line 314">
            <a:extLst>
              <a:ext uri="{FF2B5EF4-FFF2-40B4-BE49-F238E27FC236}">
                <a16:creationId xmlns:a16="http://schemas.microsoft.com/office/drawing/2014/main" id="{00000000-0008-0000-0900-0000C1000000}"/>
              </a:ext>
            </a:extLst>
          </xdr:cNvPr>
          <xdr:cNvSpPr>
            <a:spLocks noChangeShapeType="1"/>
          </xdr:cNvSpPr>
        </xdr:nvSpPr>
        <xdr:spPr bwMode="auto">
          <a:xfrm>
            <a:off x="311" y="801"/>
            <a:ext cx="72"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4" name="Line 315">
            <a:extLst>
              <a:ext uri="{FF2B5EF4-FFF2-40B4-BE49-F238E27FC236}">
                <a16:creationId xmlns:a16="http://schemas.microsoft.com/office/drawing/2014/main" id="{00000000-0008-0000-0900-0000C2000000}"/>
              </a:ext>
            </a:extLst>
          </xdr:cNvPr>
          <xdr:cNvSpPr>
            <a:spLocks noChangeShapeType="1"/>
          </xdr:cNvSpPr>
        </xdr:nvSpPr>
        <xdr:spPr bwMode="auto">
          <a:xfrm>
            <a:off x="311" y="802"/>
            <a:ext cx="73" cy="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5" name="Line 316">
            <a:extLst>
              <a:ext uri="{FF2B5EF4-FFF2-40B4-BE49-F238E27FC236}">
                <a16:creationId xmlns:a16="http://schemas.microsoft.com/office/drawing/2014/main" id="{00000000-0008-0000-0900-0000C3000000}"/>
              </a:ext>
            </a:extLst>
          </xdr:cNvPr>
          <xdr:cNvSpPr>
            <a:spLocks noChangeShapeType="1"/>
          </xdr:cNvSpPr>
        </xdr:nvSpPr>
        <xdr:spPr bwMode="auto">
          <a:xfrm>
            <a:off x="311" y="803"/>
            <a:ext cx="73"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6" name="Line 317">
            <a:extLst>
              <a:ext uri="{FF2B5EF4-FFF2-40B4-BE49-F238E27FC236}">
                <a16:creationId xmlns:a16="http://schemas.microsoft.com/office/drawing/2014/main" id="{00000000-0008-0000-0900-0000C4000000}"/>
              </a:ext>
            </a:extLst>
          </xdr:cNvPr>
          <xdr:cNvSpPr>
            <a:spLocks noChangeShapeType="1"/>
          </xdr:cNvSpPr>
        </xdr:nvSpPr>
        <xdr:spPr bwMode="auto">
          <a:xfrm>
            <a:off x="311" y="803"/>
            <a:ext cx="73" cy="1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7" name="Line 318">
            <a:extLst>
              <a:ext uri="{FF2B5EF4-FFF2-40B4-BE49-F238E27FC236}">
                <a16:creationId xmlns:a16="http://schemas.microsoft.com/office/drawing/2014/main" id="{00000000-0008-0000-0900-0000C5000000}"/>
              </a:ext>
            </a:extLst>
          </xdr:cNvPr>
          <xdr:cNvSpPr>
            <a:spLocks noChangeShapeType="1"/>
          </xdr:cNvSpPr>
        </xdr:nvSpPr>
        <xdr:spPr bwMode="auto">
          <a:xfrm>
            <a:off x="311" y="804"/>
            <a:ext cx="74" cy="1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8" name="Line 319">
            <a:extLst>
              <a:ext uri="{FF2B5EF4-FFF2-40B4-BE49-F238E27FC236}">
                <a16:creationId xmlns:a16="http://schemas.microsoft.com/office/drawing/2014/main" id="{00000000-0008-0000-0900-0000C6000000}"/>
              </a:ext>
            </a:extLst>
          </xdr:cNvPr>
          <xdr:cNvSpPr>
            <a:spLocks noChangeShapeType="1"/>
          </xdr:cNvSpPr>
        </xdr:nvSpPr>
        <xdr:spPr bwMode="auto">
          <a:xfrm>
            <a:off x="311" y="804"/>
            <a:ext cx="74" cy="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9" name="Line 320">
            <a:extLst>
              <a:ext uri="{FF2B5EF4-FFF2-40B4-BE49-F238E27FC236}">
                <a16:creationId xmlns:a16="http://schemas.microsoft.com/office/drawing/2014/main" id="{00000000-0008-0000-0900-0000C7000000}"/>
              </a:ext>
            </a:extLst>
          </xdr:cNvPr>
          <xdr:cNvSpPr>
            <a:spLocks noChangeShapeType="1"/>
          </xdr:cNvSpPr>
        </xdr:nvSpPr>
        <xdr:spPr bwMode="auto">
          <a:xfrm>
            <a:off x="311" y="805"/>
            <a:ext cx="73" cy="2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0" name="Line 321">
            <a:extLst>
              <a:ext uri="{FF2B5EF4-FFF2-40B4-BE49-F238E27FC236}">
                <a16:creationId xmlns:a16="http://schemas.microsoft.com/office/drawing/2014/main" id="{00000000-0008-0000-0900-0000C8000000}"/>
              </a:ext>
            </a:extLst>
          </xdr:cNvPr>
          <xdr:cNvSpPr>
            <a:spLocks noChangeShapeType="1"/>
          </xdr:cNvSpPr>
        </xdr:nvSpPr>
        <xdr:spPr bwMode="auto">
          <a:xfrm>
            <a:off x="310" y="804"/>
            <a:ext cx="75" cy="2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1" name="Line 322">
            <a:extLst>
              <a:ext uri="{FF2B5EF4-FFF2-40B4-BE49-F238E27FC236}">
                <a16:creationId xmlns:a16="http://schemas.microsoft.com/office/drawing/2014/main" id="{00000000-0008-0000-0900-0000C9000000}"/>
              </a:ext>
            </a:extLst>
          </xdr:cNvPr>
          <xdr:cNvSpPr>
            <a:spLocks noChangeShapeType="1"/>
          </xdr:cNvSpPr>
        </xdr:nvSpPr>
        <xdr:spPr bwMode="auto">
          <a:xfrm>
            <a:off x="310" y="804"/>
            <a:ext cx="74" cy="2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2" name="Line 323">
            <a:extLst>
              <a:ext uri="{FF2B5EF4-FFF2-40B4-BE49-F238E27FC236}">
                <a16:creationId xmlns:a16="http://schemas.microsoft.com/office/drawing/2014/main" id="{00000000-0008-0000-0900-0000CA000000}"/>
              </a:ext>
            </a:extLst>
          </xdr:cNvPr>
          <xdr:cNvSpPr>
            <a:spLocks noChangeShapeType="1"/>
          </xdr:cNvSpPr>
        </xdr:nvSpPr>
        <xdr:spPr bwMode="auto">
          <a:xfrm>
            <a:off x="309" y="805"/>
            <a:ext cx="74" cy="2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3" name="Line 324">
            <a:extLst>
              <a:ext uri="{FF2B5EF4-FFF2-40B4-BE49-F238E27FC236}">
                <a16:creationId xmlns:a16="http://schemas.microsoft.com/office/drawing/2014/main" id="{00000000-0008-0000-0900-0000CB000000}"/>
              </a:ext>
            </a:extLst>
          </xdr:cNvPr>
          <xdr:cNvSpPr>
            <a:spLocks noChangeShapeType="1"/>
          </xdr:cNvSpPr>
        </xdr:nvSpPr>
        <xdr:spPr bwMode="auto">
          <a:xfrm>
            <a:off x="309" y="80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57150</xdr:colOff>
      <xdr:row>107</xdr:row>
      <xdr:rowOff>95250</xdr:rowOff>
    </xdr:from>
    <xdr:to>
      <xdr:col>8</xdr:col>
      <xdr:colOff>1209675</xdr:colOff>
      <xdr:row>189</xdr:row>
      <xdr:rowOff>38100</xdr:rowOff>
    </xdr:to>
    <xdr:grpSp>
      <xdr:nvGrpSpPr>
        <xdr:cNvPr id="205" name="Group 325">
          <a:extLst>
            <a:ext uri="{FF2B5EF4-FFF2-40B4-BE49-F238E27FC236}">
              <a16:creationId xmlns:a16="http://schemas.microsoft.com/office/drawing/2014/main" id="{00000000-0008-0000-0900-0000CD000000}"/>
            </a:ext>
          </a:extLst>
        </xdr:cNvPr>
        <xdr:cNvGrpSpPr>
          <a:grpSpLocks/>
        </xdr:cNvGrpSpPr>
      </xdr:nvGrpSpPr>
      <xdr:grpSpPr bwMode="auto">
        <a:xfrm>
          <a:off x="7169150" y="16579850"/>
          <a:ext cx="1152525" cy="13328650"/>
          <a:chOff x="215" y="163"/>
          <a:chExt cx="74" cy="1295"/>
        </a:xfrm>
      </xdr:grpSpPr>
      <xdr:sp macro="" textlink="">
        <xdr:nvSpPr>
          <xdr:cNvPr id="206" name="Line 326">
            <a:extLst>
              <a:ext uri="{FF2B5EF4-FFF2-40B4-BE49-F238E27FC236}">
                <a16:creationId xmlns:a16="http://schemas.microsoft.com/office/drawing/2014/main" id="{00000000-0008-0000-0900-0000CE000000}"/>
              </a:ext>
            </a:extLst>
          </xdr:cNvPr>
          <xdr:cNvSpPr>
            <a:spLocks noChangeShapeType="1"/>
          </xdr:cNvSpPr>
        </xdr:nvSpPr>
        <xdr:spPr bwMode="auto">
          <a:xfrm>
            <a:off x="216" y="108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7" name="Line 327">
            <a:extLst>
              <a:ext uri="{FF2B5EF4-FFF2-40B4-BE49-F238E27FC236}">
                <a16:creationId xmlns:a16="http://schemas.microsoft.com/office/drawing/2014/main" id="{00000000-0008-0000-0900-0000CF000000}"/>
              </a:ext>
            </a:extLst>
          </xdr:cNvPr>
          <xdr:cNvSpPr>
            <a:spLocks noChangeShapeType="1"/>
          </xdr:cNvSpPr>
        </xdr:nvSpPr>
        <xdr:spPr bwMode="auto">
          <a:xfrm>
            <a:off x="216" y="110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8" name="Line 328">
            <a:extLst>
              <a:ext uri="{FF2B5EF4-FFF2-40B4-BE49-F238E27FC236}">
                <a16:creationId xmlns:a16="http://schemas.microsoft.com/office/drawing/2014/main" id="{00000000-0008-0000-0900-0000D0000000}"/>
              </a:ext>
            </a:extLst>
          </xdr:cNvPr>
          <xdr:cNvSpPr>
            <a:spLocks noChangeShapeType="1"/>
          </xdr:cNvSpPr>
        </xdr:nvSpPr>
        <xdr:spPr bwMode="auto">
          <a:xfrm>
            <a:off x="216" y="101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9" name="Line 329">
            <a:extLst>
              <a:ext uri="{FF2B5EF4-FFF2-40B4-BE49-F238E27FC236}">
                <a16:creationId xmlns:a16="http://schemas.microsoft.com/office/drawing/2014/main" id="{00000000-0008-0000-0900-0000D1000000}"/>
              </a:ext>
            </a:extLst>
          </xdr:cNvPr>
          <xdr:cNvSpPr>
            <a:spLocks noChangeShapeType="1"/>
          </xdr:cNvSpPr>
        </xdr:nvSpPr>
        <xdr:spPr bwMode="auto">
          <a:xfrm>
            <a:off x="216" y="103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0" name="Line 330">
            <a:extLst>
              <a:ext uri="{FF2B5EF4-FFF2-40B4-BE49-F238E27FC236}">
                <a16:creationId xmlns:a16="http://schemas.microsoft.com/office/drawing/2014/main" id="{00000000-0008-0000-0900-0000D2000000}"/>
              </a:ext>
            </a:extLst>
          </xdr:cNvPr>
          <xdr:cNvSpPr>
            <a:spLocks noChangeShapeType="1"/>
          </xdr:cNvSpPr>
        </xdr:nvSpPr>
        <xdr:spPr bwMode="auto">
          <a:xfrm>
            <a:off x="216" y="104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1" name="Line 331">
            <a:extLst>
              <a:ext uri="{FF2B5EF4-FFF2-40B4-BE49-F238E27FC236}">
                <a16:creationId xmlns:a16="http://schemas.microsoft.com/office/drawing/2014/main" id="{00000000-0008-0000-0900-0000D3000000}"/>
              </a:ext>
            </a:extLst>
          </xdr:cNvPr>
          <xdr:cNvSpPr>
            <a:spLocks noChangeShapeType="1"/>
          </xdr:cNvSpPr>
        </xdr:nvSpPr>
        <xdr:spPr bwMode="auto">
          <a:xfrm>
            <a:off x="216" y="106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2" name="Line 332">
            <a:extLst>
              <a:ext uri="{FF2B5EF4-FFF2-40B4-BE49-F238E27FC236}">
                <a16:creationId xmlns:a16="http://schemas.microsoft.com/office/drawing/2014/main" id="{00000000-0008-0000-0900-0000D4000000}"/>
              </a:ext>
            </a:extLst>
          </xdr:cNvPr>
          <xdr:cNvSpPr>
            <a:spLocks noChangeShapeType="1"/>
          </xdr:cNvSpPr>
        </xdr:nvSpPr>
        <xdr:spPr bwMode="auto">
          <a:xfrm>
            <a:off x="216" y="81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3" name="Line 333">
            <a:extLst>
              <a:ext uri="{FF2B5EF4-FFF2-40B4-BE49-F238E27FC236}">
                <a16:creationId xmlns:a16="http://schemas.microsoft.com/office/drawing/2014/main" id="{00000000-0008-0000-0900-0000D5000000}"/>
              </a:ext>
            </a:extLst>
          </xdr:cNvPr>
          <xdr:cNvSpPr>
            <a:spLocks noChangeShapeType="1"/>
          </xdr:cNvSpPr>
        </xdr:nvSpPr>
        <xdr:spPr bwMode="auto">
          <a:xfrm>
            <a:off x="216" y="83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4" name="Line 334">
            <a:extLst>
              <a:ext uri="{FF2B5EF4-FFF2-40B4-BE49-F238E27FC236}">
                <a16:creationId xmlns:a16="http://schemas.microsoft.com/office/drawing/2014/main" id="{00000000-0008-0000-0900-0000D6000000}"/>
              </a:ext>
            </a:extLst>
          </xdr:cNvPr>
          <xdr:cNvSpPr>
            <a:spLocks noChangeShapeType="1"/>
          </xdr:cNvSpPr>
        </xdr:nvSpPr>
        <xdr:spPr bwMode="auto">
          <a:xfrm>
            <a:off x="216" y="85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5" name="Line 335">
            <a:extLst>
              <a:ext uri="{FF2B5EF4-FFF2-40B4-BE49-F238E27FC236}">
                <a16:creationId xmlns:a16="http://schemas.microsoft.com/office/drawing/2014/main" id="{00000000-0008-0000-0900-0000D7000000}"/>
              </a:ext>
            </a:extLst>
          </xdr:cNvPr>
          <xdr:cNvSpPr>
            <a:spLocks noChangeShapeType="1"/>
          </xdr:cNvSpPr>
        </xdr:nvSpPr>
        <xdr:spPr bwMode="auto">
          <a:xfrm>
            <a:off x="216" y="86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6" name="Line 336">
            <a:extLst>
              <a:ext uri="{FF2B5EF4-FFF2-40B4-BE49-F238E27FC236}">
                <a16:creationId xmlns:a16="http://schemas.microsoft.com/office/drawing/2014/main" id="{00000000-0008-0000-0900-0000D8000000}"/>
              </a:ext>
            </a:extLst>
          </xdr:cNvPr>
          <xdr:cNvSpPr>
            <a:spLocks noChangeShapeType="1"/>
          </xdr:cNvSpPr>
        </xdr:nvSpPr>
        <xdr:spPr bwMode="auto">
          <a:xfrm>
            <a:off x="216" y="88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7" name="Line 337">
            <a:extLst>
              <a:ext uri="{FF2B5EF4-FFF2-40B4-BE49-F238E27FC236}">
                <a16:creationId xmlns:a16="http://schemas.microsoft.com/office/drawing/2014/main" id="{00000000-0008-0000-0900-0000D9000000}"/>
              </a:ext>
            </a:extLst>
          </xdr:cNvPr>
          <xdr:cNvSpPr>
            <a:spLocks noChangeShapeType="1"/>
          </xdr:cNvSpPr>
        </xdr:nvSpPr>
        <xdr:spPr bwMode="auto">
          <a:xfrm>
            <a:off x="216" y="90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338">
            <a:extLst>
              <a:ext uri="{FF2B5EF4-FFF2-40B4-BE49-F238E27FC236}">
                <a16:creationId xmlns:a16="http://schemas.microsoft.com/office/drawing/2014/main" id="{00000000-0008-0000-0900-0000DA000000}"/>
              </a:ext>
            </a:extLst>
          </xdr:cNvPr>
          <xdr:cNvSpPr>
            <a:spLocks noChangeShapeType="1"/>
          </xdr:cNvSpPr>
        </xdr:nvSpPr>
        <xdr:spPr bwMode="auto">
          <a:xfrm>
            <a:off x="216" y="92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Line 339">
            <a:extLst>
              <a:ext uri="{FF2B5EF4-FFF2-40B4-BE49-F238E27FC236}">
                <a16:creationId xmlns:a16="http://schemas.microsoft.com/office/drawing/2014/main" id="{00000000-0008-0000-0900-0000DB000000}"/>
              </a:ext>
            </a:extLst>
          </xdr:cNvPr>
          <xdr:cNvSpPr>
            <a:spLocks noChangeShapeType="1"/>
          </xdr:cNvSpPr>
        </xdr:nvSpPr>
        <xdr:spPr bwMode="auto">
          <a:xfrm>
            <a:off x="216" y="9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0" name="Line 340">
            <a:extLst>
              <a:ext uri="{FF2B5EF4-FFF2-40B4-BE49-F238E27FC236}">
                <a16:creationId xmlns:a16="http://schemas.microsoft.com/office/drawing/2014/main" id="{00000000-0008-0000-0900-0000DC000000}"/>
              </a:ext>
            </a:extLst>
          </xdr:cNvPr>
          <xdr:cNvSpPr>
            <a:spLocks noChangeShapeType="1"/>
          </xdr:cNvSpPr>
        </xdr:nvSpPr>
        <xdr:spPr bwMode="auto">
          <a:xfrm>
            <a:off x="216" y="95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1" name="Line 341">
            <a:extLst>
              <a:ext uri="{FF2B5EF4-FFF2-40B4-BE49-F238E27FC236}">
                <a16:creationId xmlns:a16="http://schemas.microsoft.com/office/drawing/2014/main" id="{00000000-0008-0000-0900-0000DD000000}"/>
              </a:ext>
            </a:extLst>
          </xdr:cNvPr>
          <xdr:cNvSpPr>
            <a:spLocks noChangeShapeType="1"/>
          </xdr:cNvSpPr>
        </xdr:nvSpPr>
        <xdr:spPr bwMode="auto">
          <a:xfrm>
            <a:off x="216" y="97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2" name="Line 342">
            <a:extLst>
              <a:ext uri="{FF2B5EF4-FFF2-40B4-BE49-F238E27FC236}">
                <a16:creationId xmlns:a16="http://schemas.microsoft.com/office/drawing/2014/main" id="{00000000-0008-0000-0900-0000DE000000}"/>
              </a:ext>
            </a:extLst>
          </xdr:cNvPr>
          <xdr:cNvSpPr>
            <a:spLocks noChangeShapeType="1"/>
          </xdr:cNvSpPr>
        </xdr:nvSpPr>
        <xdr:spPr bwMode="auto">
          <a:xfrm>
            <a:off x="216" y="99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nvGrpSpPr>
          <xdr:cNvPr id="223" name="Group 343">
            <a:extLst>
              <a:ext uri="{FF2B5EF4-FFF2-40B4-BE49-F238E27FC236}">
                <a16:creationId xmlns:a16="http://schemas.microsoft.com/office/drawing/2014/main" id="{00000000-0008-0000-0900-0000DF000000}"/>
              </a:ext>
            </a:extLst>
          </xdr:cNvPr>
          <xdr:cNvGrpSpPr>
            <a:grpSpLocks/>
          </xdr:cNvGrpSpPr>
        </xdr:nvGrpSpPr>
        <xdr:grpSpPr bwMode="auto">
          <a:xfrm>
            <a:off x="215" y="163"/>
            <a:ext cx="74" cy="935"/>
            <a:chOff x="215" y="163"/>
            <a:chExt cx="74" cy="935"/>
          </a:xfrm>
        </xdr:grpSpPr>
        <xdr:sp macro="" textlink="">
          <xdr:nvSpPr>
            <xdr:cNvPr id="243" name="Line 344">
              <a:extLst>
                <a:ext uri="{FF2B5EF4-FFF2-40B4-BE49-F238E27FC236}">
                  <a16:creationId xmlns:a16="http://schemas.microsoft.com/office/drawing/2014/main" id="{00000000-0008-0000-0900-0000F3000000}"/>
                </a:ext>
              </a:extLst>
            </xdr:cNvPr>
            <xdr:cNvSpPr>
              <a:spLocks noChangeShapeType="1"/>
            </xdr:cNvSpPr>
          </xdr:nvSpPr>
          <xdr:spPr bwMode="auto">
            <a:xfrm flipV="1">
              <a:off x="215" y="16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4" name="Line 345">
              <a:extLst>
                <a:ext uri="{FF2B5EF4-FFF2-40B4-BE49-F238E27FC236}">
                  <a16:creationId xmlns:a16="http://schemas.microsoft.com/office/drawing/2014/main" id="{00000000-0008-0000-0900-0000F4000000}"/>
                </a:ext>
              </a:extLst>
            </xdr:cNvPr>
            <xdr:cNvSpPr>
              <a:spLocks noChangeShapeType="1"/>
            </xdr:cNvSpPr>
          </xdr:nvSpPr>
          <xdr:spPr bwMode="auto">
            <a:xfrm flipV="1">
              <a:off x="216" y="1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5" name="Line 346">
              <a:extLst>
                <a:ext uri="{FF2B5EF4-FFF2-40B4-BE49-F238E27FC236}">
                  <a16:creationId xmlns:a16="http://schemas.microsoft.com/office/drawing/2014/main" id="{00000000-0008-0000-0900-0000F5000000}"/>
                </a:ext>
              </a:extLst>
            </xdr:cNvPr>
            <xdr:cNvSpPr>
              <a:spLocks noChangeShapeType="1"/>
            </xdr:cNvSpPr>
          </xdr:nvSpPr>
          <xdr:spPr bwMode="auto">
            <a:xfrm flipV="1">
              <a:off x="217" y="19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6" name="Line 347">
              <a:extLst>
                <a:ext uri="{FF2B5EF4-FFF2-40B4-BE49-F238E27FC236}">
                  <a16:creationId xmlns:a16="http://schemas.microsoft.com/office/drawing/2014/main" id="{00000000-0008-0000-0900-0000F6000000}"/>
                </a:ext>
              </a:extLst>
            </xdr:cNvPr>
            <xdr:cNvSpPr>
              <a:spLocks noChangeShapeType="1"/>
            </xdr:cNvSpPr>
          </xdr:nvSpPr>
          <xdr:spPr bwMode="auto">
            <a:xfrm flipV="1">
              <a:off x="216" y="21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7" name="Line 348">
              <a:extLst>
                <a:ext uri="{FF2B5EF4-FFF2-40B4-BE49-F238E27FC236}">
                  <a16:creationId xmlns:a16="http://schemas.microsoft.com/office/drawing/2014/main" id="{00000000-0008-0000-0900-0000F7000000}"/>
                </a:ext>
              </a:extLst>
            </xdr:cNvPr>
            <xdr:cNvSpPr>
              <a:spLocks noChangeShapeType="1"/>
            </xdr:cNvSpPr>
          </xdr:nvSpPr>
          <xdr:spPr bwMode="auto">
            <a:xfrm flipV="1">
              <a:off x="216" y="23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8" name="Line 349">
              <a:extLst>
                <a:ext uri="{FF2B5EF4-FFF2-40B4-BE49-F238E27FC236}">
                  <a16:creationId xmlns:a16="http://schemas.microsoft.com/office/drawing/2014/main" id="{00000000-0008-0000-0900-0000F8000000}"/>
                </a:ext>
              </a:extLst>
            </xdr:cNvPr>
            <xdr:cNvSpPr>
              <a:spLocks noChangeShapeType="1"/>
            </xdr:cNvSpPr>
          </xdr:nvSpPr>
          <xdr:spPr bwMode="auto">
            <a:xfrm flipV="1">
              <a:off x="216" y="24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350">
              <a:extLst>
                <a:ext uri="{FF2B5EF4-FFF2-40B4-BE49-F238E27FC236}">
                  <a16:creationId xmlns:a16="http://schemas.microsoft.com/office/drawing/2014/main" id="{00000000-0008-0000-0900-0000F9000000}"/>
                </a:ext>
              </a:extLst>
            </xdr:cNvPr>
            <xdr:cNvSpPr>
              <a:spLocks noChangeShapeType="1"/>
            </xdr:cNvSpPr>
          </xdr:nvSpPr>
          <xdr:spPr bwMode="auto">
            <a:xfrm flipV="1">
              <a:off x="216" y="26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Line 351">
              <a:extLst>
                <a:ext uri="{FF2B5EF4-FFF2-40B4-BE49-F238E27FC236}">
                  <a16:creationId xmlns:a16="http://schemas.microsoft.com/office/drawing/2014/main" id="{00000000-0008-0000-0900-0000FA000000}"/>
                </a:ext>
              </a:extLst>
            </xdr:cNvPr>
            <xdr:cNvSpPr>
              <a:spLocks noChangeShapeType="1"/>
            </xdr:cNvSpPr>
          </xdr:nvSpPr>
          <xdr:spPr bwMode="auto">
            <a:xfrm flipV="1">
              <a:off x="216" y="2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1" name="Line 352">
              <a:extLst>
                <a:ext uri="{FF2B5EF4-FFF2-40B4-BE49-F238E27FC236}">
                  <a16:creationId xmlns:a16="http://schemas.microsoft.com/office/drawing/2014/main" id="{00000000-0008-0000-0900-0000FB000000}"/>
                </a:ext>
              </a:extLst>
            </xdr:cNvPr>
            <xdr:cNvSpPr>
              <a:spLocks noChangeShapeType="1"/>
            </xdr:cNvSpPr>
          </xdr:nvSpPr>
          <xdr:spPr bwMode="auto">
            <a:xfrm flipV="1">
              <a:off x="216" y="29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2" name="Line 353">
              <a:extLst>
                <a:ext uri="{FF2B5EF4-FFF2-40B4-BE49-F238E27FC236}">
                  <a16:creationId xmlns:a16="http://schemas.microsoft.com/office/drawing/2014/main" id="{00000000-0008-0000-0900-0000FC000000}"/>
                </a:ext>
              </a:extLst>
            </xdr:cNvPr>
            <xdr:cNvSpPr>
              <a:spLocks noChangeShapeType="1"/>
            </xdr:cNvSpPr>
          </xdr:nvSpPr>
          <xdr:spPr bwMode="auto">
            <a:xfrm flipV="1">
              <a:off x="216" y="31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3" name="Line 354">
              <a:extLst>
                <a:ext uri="{FF2B5EF4-FFF2-40B4-BE49-F238E27FC236}">
                  <a16:creationId xmlns:a16="http://schemas.microsoft.com/office/drawing/2014/main" id="{00000000-0008-0000-0900-0000FD000000}"/>
                </a:ext>
              </a:extLst>
            </xdr:cNvPr>
            <xdr:cNvSpPr>
              <a:spLocks noChangeShapeType="1"/>
            </xdr:cNvSpPr>
          </xdr:nvSpPr>
          <xdr:spPr bwMode="auto">
            <a:xfrm flipV="1">
              <a:off x="216" y="33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4" name="Line 355">
              <a:extLst>
                <a:ext uri="{FF2B5EF4-FFF2-40B4-BE49-F238E27FC236}">
                  <a16:creationId xmlns:a16="http://schemas.microsoft.com/office/drawing/2014/main" id="{00000000-0008-0000-0900-0000FE000000}"/>
                </a:ext>
              </a:extLst>
            </xdr:cNvPr>
            <xdr:cNvSpPr>
              <a:spLocks noChangeShapeType="1"/>
            </xdr:cNvSpPr>
          </xdr:nvSpPr>
          <xdr:spPr bwMode="auto">
            <a:xfrm flipV="1">
              <a:off x="216" y="35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5" name="Line 356">
              <a:extLst>
                <a:ext uri="{FF2B5EF4-FFF2-40B4-BE49-F238E27FC236}">
                  <a16:creationId xmlns:a16="http://schemas.microsoft.com/office/drawing/2014/main" id="{00000000-0008-0000-0900-0000FF000000}"/>
                </a:ext>
              </a:extLst>
            </xdr:cNvPr>
            <xdr:cNvSpPr>
              <a:spLocks noChangeShapeType="1"/>
            </xdr:cNvSpPr>
          </xdr:nvSpPr>
          <xdr:spPr bwMode="auto">
            <a:xfrm flipV="1">
              <a:off x="216" y="36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6" name="Line 357">
              <a:extLst>
                <a:ext uri="{FF2B5EF4-FFF2-40B4-BE49-F238E27FC236}">
                  <a16:creationId xmlns:a16="http://schemas.microsoft.com/office/drawing/2014/main" id="{00000000-0008-0000-0900-000000010000}"/>
                </a:ext>
              </a:extLst>
            </xdr:cNvPr>
            <xdr:cNvSpPr>
              <a:spLocks noChangeShapeType="1"/>
            </xdr:cNvSpPr>
          </xdr:nvSpPr>
          <xdr:spPr bwMode="auto">
            <a:xfrm flipV="1">
              <a:off x="216" y="38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7" name="Line 358">
              <a:extLst>
                <a:ext uri="{FF2B5EF4-FFF2-40B4-BE49-F238E27FC236}">
                  <a16:creationId xmlns:a16="http://schemas.microsoft.com/office/drawing/2014/main" id="{00000000-0008-0000-0900-000001010000}"/>
                </a:ext>
              </a:extLst>
            </xdr:cNvPr>
            <xdr:cNvSpPr>
              <a:spLocks noChangeShapeType="1"/>
            </xdr:cNvSpPr>
          </xdr:nvSpPr>
          <xdr:spPr bwMode="auto">
            <a:xfrm flipV="1">
              <a:off x="216" y="40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8" name="Line 359">
              <a:extLst>
                <a:ext uri="{FF2B5EF4-FFF2-40B4-BE49-F238E27FC236}">
                  <a16:creationId xmlns:a16="http://schemas.microsoft.com/office/drawing/2014/main" id="{00000000-0008-0000-0900-000002010000}"/>
                </a:ext>
              </a:extLst>
            </xdr:cNvPr>
            <xdr:cNvSpPr>
              <a:spLocks noChangeShapeType="1"/>
            </xdr:cNvSpPr>
          </xdr:nvSpPr>
          <xdr:spPr bwMode="auto">
            <a:xfrm flipV="1">
              <a:off x="216" y="41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9" name="Line 360">
              <a:extLst>
                <a:ext uri="{FF2B5EF4-FFF2-40B4-BE49-F238E27FC236}">
                  <a16:creationId xmlns:a16="http://schemas.microsoft.com/office/drawing/2014/main" id="{00000000-0008-0000-0900-000003010000}"/>
                </a:ext>
              </a:extLst>
            </xdr:cNvPr>
            <xdr:cNvSpPr>
              <a:spLocks noChangeShapeType="1"/>
            </xdr:cNvSpPr>
          </xdr:nvSpPr>
          <xdr:spPr bwMode="auto">
            <a:xfrm flipV="1">
              <a:off x="216" y="43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0" name="Line 361">
              <a:extLst>
                <a:ext uri="{FF2B5EF4-FFF2-40B4-BE49-F238E27FC236}">
                  <a16:creationId xmlns:a16="http://schemas.microsoft.com/office/drawing/2014/main" id="{00000000-0008-0000-0900-000004010000}"/>
                </a:ext>
              </a:extLst>
            </xdr:cNvPr>
            <xdr:cNvSpPr>
              <a:spLocks noChangeShapeType="1"/>
            </xdr:cNvSpPr>
          </xdr:nvSpPr>
          <xdr:spPr bwMode="auto">
            <a:xfrm flipV="1">
              <a:off x="216" y="45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1" name="Line 362">
              <a:extLst>
                <a:ext uri="{FF2B5EF4-FFF2-40B4-BE49-F238E27FC236}">
                  <a16:creationId xmlns:a16="http://schemas.microsoft.com/office/drawing/2014/main" id="{00000000-0008-0000-0900-000005010000}"/>
                </a:ext>
              </a:extLst>
            </xdr:cNvPr>
            <xdr:cNvSpPr>
              <a:spLocks noChangeShapeType="1"/>
            </xdr:cNvSpPr>
          </xdr:nvSpPr>
          <xdr:spPr bwMode="auto">
            <a:xfrm flipV="1">
              <a:off x="216" y="46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2" name="Line 363">
              <a:extLst>
                <a:ext uri="{FF2B5EF4-FFF2-40B4-BE49-F238E27FC236}">
                  <a16:creationId xmlns:a16="http://schemas.microsoft.com/office/drawing/2014/main" id="{00000000-0008-0000-0900-000006010000}"/>
                </a:ext>
              </a:extLst>
            </xdr:cNvPr>
            <xdr:cNvSpPr>
              <a:spLocks noChangeShapeType="1"/>
            </xdr:cNvSpPr>
          </xdr:nvSpPr>
          <xdr:spPr bwMode="auto">
            <a:xfrm flipV="1">
              <a:off x="216" y="48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3" name="Line 364">
              <a:extLst>
                <a:ext uri="{FF2B5EF4-FFF2-40B4-BE49-F238E27FC236}">
                  <a16:creationId xmlns:a16="http://schemas.microsoft.com/office/drawing/2014/main" id="{00000000-0008-0000-0900-000007010000}"/>
                </a:ext>
              </a:extLst>
            </xdr:cNvPr>
            <xdr:cNvSpPr>
              <a:spLocks noChangeShapeType="1"/>
            </xdr:cNvSpPr>
          </xdr:nvSpPr>
          <xdr:spPr bwMode="auto">
            <a:xfrm flipV="1">
              <a:off x="216" y="50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4" name="Line 365">
              <a:extLst>
                <a:ext uri="{FF2B5EF4-FFF2-40B4-BE49-F238E27FC236}">
                  <a16:creationId xmlns:a16="http://schemas.microsoft.com/office/drawing/2014/main" id="{00000000-0008-0000-0900-000008010000}"/>
                </a:ext>
              </a:extLst>
            </xdr:cNvPr>
            <xdr:cNvSpPr>
              <a:spLocks noChangeShapeType="1"/>
            </xdr:cNvSpPr>
          </xdr:nvSpPr>
          <xdr:spPr bwMode="auto">
            <a:xfrm flipV="1">
              <a:off x="216" y="52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5" name="Line 366">
              <a:extLst>
                <a:ext uri="{FF2B5EF4-FFF2-40B4-BE49-F238E27FC236}">
                  <a16:creationId xmlns:a16="http://schemas.microsoft.com/office/drawing/2014/main" id="{00000000-0008-0000-0900-000009010000}"/>
                </a:ext>
              </a:extLst>
            </xdr:cNvPr>
            <xdr:cNvSpPr>
              <a:spLocks noChangeShapeType="1"/>
            </xdr:cNvSpPr>
          </xdr:nvSpPr>
          <xdr:spPr bwMode="auto">
            <a:xfrm flipV="1">
              <a:off x="216" y="53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6" name="Line 367">
              <a:extLst>
                <a:ext uri="{FF2B5EF4-FFF2-40B4-BE49-F238E27FC236}">
                  <a16:creationId xmlns:a16="http://schemas.microsoft.com/office/drawing/2014/main" id="{00000000-0008-0000-0900-00000A010000}"/>
                </a:ext>
              </a:extLst>
            </xdr:cNvPr>
            <xdr:cNvSpPr>
              <a:spLocks noChangeShapeType="1"/>
            </xdr:cNvSpPr>
          </xdr:nvSpPr>
          <xdr:spPr bwMode="auto">
            <a:xfrm flipV="1">
              <a:off x="216" y="55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7" name="Line 368">
              <a:extLst>
                <a:ext uri="{FF2B5EF4-FFF2-40B4-BE49-F238E27FC236}">
                  <a16:creationId xmlns:a16="http://schemas.microsoft.com/office/drawing/2014/main" id="{00000000-0008-0000-0900-00000B010000}"/>
                </a:ext>
              </a:extLst>
            </xdr:cNvPr>
            <xdr:cNvSpPr>
              <a:spLocks noChangeShapeType="1"/>
            </xdr:cNvSpPr>
          </xdr:nvSpPr>
          <xdr:spPr bwMode="auto">
            <a:xfrm flipV="1">
              <a:off x="216" y="57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8" name="Line 369">
              <a:extLst>
                <a:ext uri="{FF2B5EF4-FFF2-40B4-BE49-F238E27FC236}">
                  <a16:creationId xmlns:a16="http://schemas.microsoft.com/office/drawing/2014/main" id="{00000000-0008-0000-0900-00000C010000}"/>
                </a:ext>
              </a:extLst>
            </xdr:cNvPr>
            <xdr:cNvSpPr>
              <a:spLocks noChangeShapeType="1"/>
            </xdr:cNvSpPr>
          </xdr:nvSpPr>
          <xdr:spPr bwMode="auto">
            <a:xfrm flipV="1">
              <a:off x="216" y="58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9" name="Line 370">
              <a:extLst>
                <a:ext uri="{FF2B5EF4-FFF2-40B4-BE49-F238E27FC236}">
                  <a16:creationId xmlns:a16="http://schemas.microsoft.com/office/drawing/2014/main" id="{00000000-0008-0000-0900-00000D010000}"/>
                </a:ext>
              </a:extLst>
            </xdr:cNvPr>
            <xdr:cNvSpPr>
              <a:spLocks noChangeShapeType="1"/>
            </xdr:cNvSpPr>
          </xdr:nvSpPr>
          <xdr:spPr bwMode="auto">
            <a:xfrm flipV="1">
              <a:off x="216" y="60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0" name="Line 371">
              <a:extLst>
                <a:ext uri="{FF2B5EF4-FFF2-40B4-BE49-F238E27FC236}">
                  <a16:creationId xmlns:a16="http://schemas.microsoft.com/office/drawing/2014/main" id="{00000000-0008-0000-0900-00000E010000}"/>
                </a:ext>
              </a:extLst>
            </xdr:cNvPr>
            <xdr:cNvSpPr>
              <a:spLocks noChangeShapeType="1"/>
            </xdr:cNvSpPr>
          </xdr:nvSpPr>
          <xdr:spPr bwMode="auto">
            <a:xfrm flipV="1">
              <a:off x="216" y="62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1" name="Line 372">
              <a:extLst>
                <a:ext uri="{FF2B5EF4-FFF2-40B4-BE49-F238E27FC236}">
                  <a16:creationId xmlns:a16="http://schemas.microsoft.com/office/drawing/2014/main" id="{00000000-0008-0000-0900-00000F010000}"/>
                </a:ext>
              </a:extLst>
            </xdr:cNvPr>
            <xdr:cNvSpPr>
              <a:spLocks noChangeShapeType="1"/>
            </xdr:cNvSpPr>
          </xdr:nvSpPr>
          <xdr:spPr bwMode="auto">
            <a:xfrm flipV="1">
              <a:off x="216" y="63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2" name="Line 373">
              <a:extLst>
                <a:ext uri="{FF2B5EF4-FFF2-40B4-BE49-F238E27FC236}">
                  <a16:creationId xmlns:a16="http://schemas.microsoft.com/office/drawing/2014/main" id="{00000000-0008-0000-0900-000010010000}"/>
                </a:ext>
              </a:extLst>
            </xdr:cNvPr>
            <xdr:cNvSpPr>
              <a:spLocks noChangeShapeType="1"/>
            </xdr:cNvSpPr>
          </xdr:nvSpPr>
          <xdr:spPr bwMode="auto">
            <a:xfrm flipV="1">
              <a:off x="216" y="65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3" name="Line 374">
              <a:extLst>
                <a:ext uri="{FF2B5EF4-FFF2-40B4-BE49-F238E27FC236}">
                  <a16:creationId xmlns:a16="http://schemas.microsoft.com/office/drawing/2014/main" id="{00000000-0008-0000-0900-000011010000}"/>
                </a:ext>
              </a:extLst>
            </xdr:cNvPr>
            <xdr:cNvSpPr>
              <a:spLocks noChangeShapeType="1"/>
            </xdr:cNvSpPr>
          </xdr:nvSpPr>
          <xdr:spPr bwMode="auto">
            <a:xfrm flipV="1">
              <a:off x="216" y="67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4" name="Line 375">
              <a:extLst>
                <a:ext uri="{FF2B5EF4-FFF2-40B4-BE49-F238E27FC236}">
                  <a16:creationId xmlns:a16="http://schemas.microsoft.com/office/drawing/2014/main" id="{00000000-0008-0000-0900-000012010000}"/>
                </a:ext>
              </a:extLst>
            </xdr:cNvPr>
            <xdr:cNvSpPr>
              <a:spLocks noChangeShapeType="1"/>
            </xdr:cNvSpPr>
          </xdr:nvSpPr>
          <xdr:spPr bwMode="auto">
            <a:xfrm flipV="1">
              <a:off x="216" y="69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5" name="Line 376">
              <a:extLst>
                <a:ext uri="{FF2B5EF4-FFF2-40B4-BE49-F238E27FC236}">
                  <a16:creationId xmlns:a16="http://schemas.microsoft.com/office/drawing/2014/main" id="{00000000-0008-0000-0900-000013010000}"/>
                </a:ext>
              </a:extLst>
            </xdr:cNvPr>
            <xdr:cNvSpPr>
              <a:spLocks noChangeShapeType="1"/>
            </xdr:cNvSpPr>
          </xdr:nvSpPr>
          <xdr:spPr bwMode="auto">
            <a:xfrm flipV="1">
              <a:off x="216" y="70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6" name="Line 377">
              <a:extLst>
                <a:ext uri="{FF2B5EF4-FFF2-40B4-BE49-F238E27FC236}">
                  <a16:creationId xmlns:a16="http://schemas.microsoft.com/office/drawing/2014/main" id="{00000000-0008-0000-0900-000014010000}"/>
                </a:ext>
              </a:extLst>
            </xdr:cNvPr>
            <xdr:cNvSpPr>
              <a:spLocks noChangeShapeType="1"/>
            </xdr:cNvSpPr>
          </xdr:nvSpPr>
          <xdr:spPr bwMode="auto">
            <a:xfrm flipV="1">
              <a:off x="216" y="72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7" name="Line 378">
              <a:extLst>
                <a:ext uri="{FF2B5EF4-FFF2-40B4-BE49-F238E27FC236}">
                  <a16:creationId xmlns:a16="http://schemas.microsoft.com/office/drawing/2014/main" id="{00000000-0008-0000-0900-000015010000}"/>
                </a:ext>
              </a:extLst>
            </xdr:cNvPr>
            <xdr:cNvSpPr>
              <a:spLocks noChangeShapeType="1"/>
            </xdr:cNvSpPr>
          </xdr:nvSpPr>
          <xdr:spPr bwMode="auto">
            <a:xfrm flipV="1">
              <a:off x="216" y="74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8" name="Line 379">
              <a:extLst>
                <a:ext uri="{FF2B5EF4-FFF2-40B4-BE49-F238E27FC236}">
                  <a16:creationId xmlns:a16="http://schemas.microsoft.com/office/drawing/2014/main" id="{00000000-0008-0000-0900-000016010000}"/>
                </a:ext>
              </a:extLst>
            </xdr:cNvPr>
            <xdr:cNvSpPr>
              <a:spLocks noChangeShapeType="1"/>
            </xdr:cNvSpPr>
          </xdr:nvSpPr>
          <xdr:spPr bwMode="auto">
            <a:xfrm flipV="1">
              <a:off x="216" y="75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9" name="Line 380">
              <a:extLst>
                <a:ext uri="{FF2B5EF4-FFF2-40B4-BE49-F238E27FC236}">
                  <a16:creationId xmlns:a16="http://schemas.microsoft.com/office/drawing/2014/main" id="{00000000-0008-0000-0900-000017010000}"/>
                </a:ext>
              </a:extLst>
            </xdr:cNvPr>
            <xdr:cNvSpPr>
              <a:spLocks noChangeShapeType="1"/>
            </xdr:cNvSpPr>
          </xdr:nvSpPr>
          <xdr:spPr bwMode="auto">
            <a:xfrm flipV="1">
              <a:off x="216" y="77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224" name="Line 381">
            <a:extLst>
              <a:ext uri="{FF2B5EF4-FFF2-40B4-BE49-F238E27FC236}">
                <a16:creationId xmlns:a16="http://schemas.microsoft.com/office/drawing/2014/main" id="{00000000-0008-0000-0900-0000E0000000}"/>
              </a:ext>
            </a:extLst>
          </xdr:cNvPr>
          <xdr:cNvSpPr>
            <a:spLocks noChangeShapeType="1"/>
          </xdr:cNvSpPr>
        </xdr:nvSpPr>
        <xdr:spPr bwMode="auto">
          <a:xfrm>
            <a:off x="216" y="48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5" name="Line 382">
            <a:extLst>
              <a:ext uri="{FF2B5EF4-FFF2-40B4-BE49-F238E27FC236}">
                <a16:creationId xmlns:a16="http://schemas.microsoft.com/office/drawing/2014/main" id="{00000000-0008-0000-0900-0000E1000000}"/>
              </a:ext>
            </a:extLst>
          </xdr:cNvPr>
          <xdr:cNvSpPr>
            <a:spLocks noChangeShapeType="1"/>
          </xdr:cNvSpPr>
        </xdr:nvSpPr>
        <xdr:spPr bwMode="auto">
          <a:xfrm>
            <a:off x="216" y="50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6" name="Line 383">
            <a:extLst>
              <a:ext uri="{FF2B5EF4-FFF2-40B4-BE49-F238E27FC236}">
                <a16:creationId xmlns:a16="http://schemas.microsoft.com/office/drawing/2014/main" id="{00000000-0008-0000-0900-0000E2000000}"/>
              </a:ext>
            </a:extLst>
          </xdr:cNvPr>
          <xdr:cNvSpPr>
            <a:spLocks noChangeShapeType="1"/>
          </xdr:cNvSpPr>
        </xdr:nvSpPr>
        <xdr:spPr bwMode="auto">
          <a:xfrm>
            <a:off x="216" y="51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7" name="Line 384">
            <a:extLst>
              <a:ext uri="{FF2B5EF4-FFF2-40B4-BE49-F238E27FC236}">
                <a16:creationId xmlns:a16="http://schemas.microsoft.com/office/drawing/2014/main" id="{00000000-0008-0000-0900-0000E3000000}"/>
              </a:ext>
            </a:extLst>
          </xdr:cNvPr>
          <xdr:cNvSpPr>
            <a:spLocks noChangeShapeType="1"/>
          </xdr:cNvSpPr>
        </xdr:nvSpPr>
        <xdr:spPr bwMode="auto">
          <a:xfrm>
            <a:off x="216" y="53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8" name="Line 385">
            <a:extLst>
              <a:ext uri="{FF2B5EF4-FFF2-40B4-BE49-F238E27FC236}">
                <a16:creationId xmlns:a16="http://schemas.microsoft.com/office/drawing/2014/main" id="{00000000-0008-0000-0900-0000E4000000}"/>
              </a:ext>
            </a:extLst>
          </xdr:cNvPr>
          <xdr:cNvSpPr>
            <a:spLocks noChangeShapeType="1"/>
          </xdr:cNvSpPr>
        </xdr:nvSpPr>
        <xdr:spPr bwMode="auto">
          <a:xfrm>
            <a:off x="216" y="55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9" name="Line 386">
            <a:extLst>
              <a:ext uri="{FF2B5EF4-FFF2-40B4-BE49-F238E27FC236}">
                <a16:creationId xmlns:a16="http://schemas.microsoft.com/office/drawing/2014/main" id="{00000000-0008-0000-0900-0000E5000000}"/>
              </a:ext>
            </a:extLst>
          </xdr:cNvPr>
          <xdr:cNvSpPr>
            <a:spLocks noChangeShapeType="1"/>
          </xdr:cNvSpPr>
        </xdr:nvSpPr>
        <xdr:spPr bwMode="auto">
          <a:xfrm>
            <a:off x="216" y="57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0" name="Line 387">
            <a:extLst>
              <a:ext uri="{FF2B5EF4-FFF2-40B4-BE49-F238E27FC236}">
                <a16:creationId xmlns:a16="http://schemas.microsoft.com/office/drawing/2014/main" id="{00000000-0008-0000-0900-0000E6000000}"/>
              </a:ext>
            </a:extLst>
          </xdr:cNvPr>
          <xdr:cNvSpPr>
            <a:spLocks noChangeShapeType="1"/>
          </xdr:cNvSpPr>
        </xdr:nvSpPr>
        <xdr:spPr bwMode="auto">
          <a:xfrm>
            <a:off x="216" y="58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1" name="Line 388">
            <a:extLst>
              <a:ext uri="{FF2B5EF4-FFF2-40B4-BE49-F238E27FC236}">
                <a16:creationId xmlns:a16="http://schemas.microsoft.com/office/drawing/2014/main" id="{00000000-0008-0000-0900-0000E7000000}"/>
              </a:ext>
            </a:extLst>
          </xdr:cNvPr>
          <xdr:cNvSpPr>
            <a:spLocks noChangeShapeType="1"/>
          </xdr:cNvSpPr>
        </xdr:nvSpPr>
        <xdr:spPr bwMode="auto">
          <a:xfrm>
            <a:off x="216" y="60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2" name="Line 389">
            <a:extLst>
              <a:ext uri="{FF2B5EF4-FFF2-40B4-BE49-F238E27FC236}">
                <a16:creationId xmlns:a16="http://schemas.microsoft.com/office/drawing/2014/main" id="{00000000-0008-0000-0900-0000E8000000}"/>
              </a:ext>
            </a:extLst>
          </xdr:cNvPr>
          <xdr:cNvSpPr>
            <a:spLocks noChangeShapeType="1"/>
          </xdr:cNvSpPr>
        </xdr:nvSpPr>
        <xdr:spPr bwMode="auto">
          <a:xfrm>
            <a:off x="216" y="62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3" name="Line 390">
            <a:extLst>
              <a:ext uri="{FF2B5EF4-FFF2-40B4-BE49-F238E27FC236}">
                <a16:creationId xmlns:a16="http://schemas.microsoft.com/office/drawing/2014/main" id="{00000000-0008-0000-0900-0000E9000000}"/>
              </a:ext>
            </a:extLst>
          </xdr:cNvPr>
          <xdr:cNvSpPr>
            <a:spLocks noChangeShapeType="1"/>
          </xdr:cNvSpPr>
        </xdr:nvSpPr>
        <xdr:spPr bwMode="auto">
          <a:xfrm>
            <a:off x="216" y="6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4" name="Line 391">
            <a:extLst>
              <a:ext uri="{FF2B5EF4-FFF2-40B4-BE49-F238E27FC236}">
                <a16:creationId xmlns:a16="http://schemas.microsoft.com/office/drawing/2014/main" id="{00000000-0008-0000-0900-0000EA000000}"/>
              </a:ext>
            </a:extLst>
          </xdr:cNvPr>
          <xdr:cNvSpPr>
            <a:spLocks noChangeShapeType="1"/>
          </xdr:cNvSpPr>
        </xdr:nvSpPr>
        <xdr:spPr bwMode="auto">
          <a:xfrm>
            <a:off x="216" y="65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5" name="Line 392">
            <a:extLst>
              <a:ext uri="{FF2B5EF4-FFF2-40B4-BE49-F238E27FC236}">
                <a16:creationId xmlns:a16="http://schemas.microsoft.com/office/drawing/2014/main" id="{00000000-0008-0000-0900-0000EB000000}"/>
              </a:ext>
            </a:extLst>
          </xdr:cNvPr>
          <xdr:cNvSpPr>
            <a:spLocks noChangeShapeType="1"/>
          </xdr:cNvSpPr>
        </xdr:nvSpPr>
        <xdr:spPr bwMode="auto">
          <a:xfrm>
            <a:off x="216" y="67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6" name="Line 393">
            <a:extLst>
              <a:ext uri="{FF2B5EF4-FFF2-40B4-BE49-F238E27FC236}">
                <a16:creationId xmlns:a16="http://schemas.microsoft.com/office/drawing/2014/main" id="{00000000-0008-0000-0900-0000EC000000}"/>
              </a:ext>
            </a:extLst>
          </xdr:cNvPr>
          <xdr:cNvSpPr>
            <a:spLocks noChangeShapeType="1"/>
          </xdr:cNvSpPr>
        </xdr:nvSpPr>
        <xdr:spPr bwMode="auto">
          <a:xfrm>
            <a:off x="216" y="691"/>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7" name="Line 394">
            <a:extLst>
              <a:ext uri="{FF2B5EF4-FFF2-40B4-BE49-F238E27FC236}">
                <a16:creationId xmlns:a16="http://schemas.microsoft.com/office/drawing/2014/main" id="{00000000-0008-0000-0900-0000ED000000}"/>
              </a:ext>
            </a:extLst>
          </xdr:cNvPr>
          <xdr:cNvSpPr>
            <a:spLocks noChangeShapeType="1"/>
          </xdr:cNvSpPr>
        </xdr:nvSpPr>
        <xdr:spPr bwMode="auto">
          <a:xfrm>
            <a:off x="216" y="70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8" name="Line 395">
            <a:extLst>
              <a:ext uri="{FF2B5EF4-FFF2-40B4-BE49-F238E27FC236}">
                <a16:creationId xmlns:a16="http://schemas.microsoft.com/office/drawing/2014/main" id="{00000000-0008-0000-0900-0000EE000000}"/>
              </a:ext>
            </a:extLst>
          </xdr:cNvPr>
          <xdr:cNvSpPr>
            <a:spLocks noChangeShapeType="1"/>
          </xdr:cNvSpPr>
        </xdr:nvSpPr>
        <xdr:spPr bwMode="auto">
          <a:xfrm>
            <a:off x="216" y="725"/>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9" name="Line 396">
            <a:extLst>
              <a:ext uri="{FF2B5EF4-FFF2-40B4-BE49-F238E27FC236}">
                <a16:creationId xmlns:a16="http://schemas.microsoft.com/office/drawing/2014/main" id="{00000000-0008-0000-0900-0000EF000000}"/>
              </a:ext>
            </a:extLst>
          </xdr:cNvPr>
          <xdr:cNvSpPr>
            <a:spLocks noChangeShapeType="1"/>
          </xdr:cNvSpPr>
        </xdr:nvSpPr>
        <xdr:spPr bwMode="auto">
          <a:xfrm>
            <a:off x="216" y="74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0" name="Line 397">
            <a:extLst>
              <a:ext uri="{FF2B5EF4-FFF2-40B4-BE49-F238E27FC236}">
                <a16:creationId xmlns:a16="http://schemas.microsoft.com/office/drawing/2014/main" id="{00000000-0008-0000-0900-0000F0000000}"/>
              </a:ext>
            </a:extLst>
          </xdr:cNvPr>
          <xdr:cNvSpPr>
            <a:spLocks noChangeShapeType="1"/>
          </xdr:cNvSpPr>
        </xdr:nvSpPr>
        <xdr:spPr bwMode="auto">
          <a:xfrm>
            <a:off x="216" y="76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1" name="Line 398">
            <a:extLst>
              <a:ext uri="{FF2B5EF4-FFF2-40B4-BE49-F238E27FC236}">
                <a16:creationId xmlns:a16="http://schemas.microsoft.com/office/drawing/2014/main" id="{00000000-0008-0000-0900-0000F1000000}"/>
              </a:ext>
            </a:extLst>
          </xdr:cNvPr>
          <xdr:cNvSpPr>
            <a:spLocks noChangeShapeType="1"/>
          </xdr:cNvSpPr>
        </xdr:nvSpPr>
        <xdr:spPr bwMode="auto">
          <a:xfrm>
            <a:off x="216" y="77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2" name="Line 399">
            <a:extLst>
              <a:ext uri="{FF2B5EF4-FFF2-40B4-BE49-F238E27FC236}">
                <a16:creationId xmlns:a16="http://schemas.microsoft.com/office/drawing/2014/main" id="{00000000-0008-0000-0900-0000F2000000}"/>
              </a:ext>
            </a:extLst>
          </xdr:cNvPr>
          <xdr:cNvSpPr>
            <a:spLocks noChangeShapeType="1"/>
          </xdr:cNvSpPr>
        </xdr:nvSpPr>
        <xdr:spPr bwMode="auto">
          <a:xfrm>
            <a:off x="216" y="79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200025</xdr:colOff>
      <xdr:row>50</xdr:row>
      <xdr:rowOff>0</xdr:rowOff>
    </xdr:from>
    <xdr:to>
      <xdr:col>11</xdr:col>
      <xdr:colOff>419100</xdr:colOff>
      <xdr:row>89</xdr:row>
      <xdr:rowOff>0</xdr:rowOff>
    </xdr:to>
    <xdr:sp macro="" textlink="">
      <xdr:nvSpPr>
        <xdr:cNvPr id="280" name="Text Box 400">
          <a:extLst>
            <a:ext uri="{FF2B5EF4-FFF2-40B4-BE49-F238E27FC236}">
              <a16:creationId xmlns:a16="http://schemas.microsoft.com/office/drawing/2014/main" id="{00000000-0008-0000-0900-000018010000}"/>
            </a:ext>
          </a:extLst>
        </xdr:cNvPr>
        <xdr:cNvSpPr txBox="1">
          <a:spLocks noChangeArrowheads="1"/>
        </xdr:cNvSpPr>
      </xdr:nvSpPr>
      <xdr:spPr bwMode="auto">
        <a:xfrm>
          <a:off x="11525250" y="7239000"/>
          <a:ext cx="219075" cy="55054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8</xdr:col>
      <xdr:colOff>504825</xdr:colOff>
      <xdr:row>144</xdr:row>
      <xdr:rowOff>28575</xdr:rowOff>
    </xdr:from>
    <xdr:to>
      <xdr:col>8</xdr:col>
      <xdr:colOff>800100</xdr:colOff>
      <xdr:row>171</xdr:row>
      <xdr:rowOff>9525</xdr:rowOff>
    </xdr:to>
    <xdr:sp macro="" textlink="">
      <xdr:nvSpPr>
        <xdr:cNvPr id="281" name="Text Box 401">
          <a:extLst>
            <a:ext uri="{FF2B5EF4-FFF2-40B4-BE49-F238E27FC236}">
              <a16:creationId xmlns:a16="http://schemas.microsoft.com/office/drawing/2014/main" id="{00000000-0008-0000-0900-000019010000}"/>
            </a:ext>
          </a:extLst>
        </xdr:cNvPr>
        <xdr:cNvSpPr txBox="1">
          <a:spLocks noChangeArrowheads="1"/>
        </xdr:cNvSpPr>
      </xdr:nvSpPr>
      <xdr:spPr bwMode="auto">
        <a:xfrm>
          <a:off x="7620000" y="21040725"/>
          <a:ext cx="295275" cy="446722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66675</xdr:colOff>
      <xdr:row>149</xdr:row>
      <xdr:rowOff>104775</xdr:rowOff>
    </xdr:from>
    <xdr:to>
      <xdr:col>11</xdr:col>
      <xdr:colOff>628650</xdr:colOff>
      <xdr:row>187</xdr:row>
      <xdr:rowOff>114300</xdr:rowOff>
    </xdr:to>
    <xdr:grpSp>
      <xdr:nvGrpSpPr>
        <xdr:cNvPr id="282" name="Group 402">
          <a:extLst>
            <a:ext uri="{FF2B5EF4-FFF2-40B4-BE49-F238E27FC236}">
              <a16:creationId xmlns:a16="http://schemas.microsoft.com/office/drawing/2014/main" id="{00000000-0008-0000-0900-00001A010000}"/>
            </a:ext>
          </a:extLst>
        </xdr:cNvPr>
        <xdr:cNvGrpSpPr>
          <a:grpSpLocks/>
        </xdr:cNvGrpSpPr>
      </xdr:nvGrpSpPr>
      <xdr:grpSpPr bwMode="auto">
        <a:xfrm>
          <a:off x="11395075" y="23498175"/>
          <a:ext cx="561975" cy="6181725"/>
          <a:chOff x="1073" y="766"/>
          <a:chExt cx="59" cy="615"/>
        </a:xfrm>
      </xdr:grpSpPr>
      <xdr:sp macro="" textlink="">
        <xdr:nvSpPr>
          <xdr:cNvPr id="283" name="Line 403">
            <a:extLst>
              <a:ext uri="{FF2B5EF4-FFF2-40B4-BE49-F238E27FC236}">
                <a16:creationId xmlns:a16="http://schemas.microsoft.com/office/drawing/2014/main" id="{00000000-0008-0000-0900-00001B010000}"/>
              </a:ext>
            </a:extLst>
          </xdr:cNvPr>
          <xdr:cNvSpPr>
            <a:spLocks noChangeShapeType="1"/>
          </xdr:cNvSpPr>
        </xdr:nvSpPr>
        <xdr:spPr bwMode="auto">
          <a:xfrm>
            <a:off x="1074" y="76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4" name="Line 404">
            <a:extLst>
              <a:ext uri="{FF2B5EF4-FFF2-40B4-BE49-F238E27FC236}">
                <a16:creationId xmlns:a16="http://schemas.microsoft.com/office/drawing/2014/main" id="{00000000-0008-0000-0900-00001C010000}"/>
              </a:ext>
            </a:extLst>
          </xdr:cNvPr>
          <xdr:cNvSpPr>
            <a:spLocks noChangeShapeType="1"/>
          </xdr:cNvSpPr>
        </xdr:nvSpPr>
        <xdr:spPr bwMode="auto">
          <a:xfrm>
            <a:off x="1073" y="78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5" name="Line 405">
            <a:extLst>
              <a:ext uri="{FF2B5EF4-FFF2-40B4-BE49-F238E27FC236}">
                <a16:creationId xmlns:a16="http://schemas.microsoft.com/office/drawing/2014/main" id="{00000000-0008-0000-0900-00001D010000}"/>
              </a:ext>
            </a:extLst>
          </xdr:cNvPr>
          <xdr:cNvSpPr>
            <a:spLocks noChangeShapeType="1"/>
          </xdr:cNvSpPr>
        </xdr:nvSpPr>
        <xdr:spPr bwMode="auto">
          <a:xfrm>
            <a:off x="1073" y="80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6" name="Line 406">
            <a:extLst>
              <a:ext uri="{FF2B5EF4-FFF2-40B4-BE49-F238E27FC236}">
                <a16:creationId xmlns:a16="http://schemas.microsoft.com/office/drawing/2014/main" id="{00000000-0008-0000-0900-00001E010000}"/>
              </a:ext>
            </a:extLst>
          </xdr:cNvPr>
          <xdr:cNvSpPr>
            <a:spLocks noChangeShapeType="1"/>
          </xdr:cNvSpPr>
        </xdr:nvSpPr>
        <xdr:spPr bwMode="auto">
          <a:xfrm>
            <a:off x="1073" y="81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7" name="Line 407">
            <a:extLst>
              <a:ext uri="{FF2B5EF4-FFF2-40B4-BE49-F238E27FC236}">
                <a16:creationId xmlns:a16="http://schemas.microsoft.com/office/drawing/2014/main" id="{00000000-0008-0000-0900-00001F010000}"/>
              </a:ext>
            </a:extLst>
          </xdr:cNvPr>
          <xdr:cNvSpPr>
            <a:spLocks noChangeShapeType="1"/>
          </xdr:cNvSpPr>
        </xdr:nvSpPr>
        <xdr:spPr bwMode="auto">
          <a:xfrm>
            <a:off x="1073" y="83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8" name="Line 408">
            <a:extLst>
              <a:ext uri="{FF2B5EF4-FFF2-40B4-BE49-F238E27FC236}">
                <a16:creationId xmlns:a16="http://schemas.microsoft.com/office/drawing/2014/main" id="{00000000-0008-0000-0900-000020010000}"/>
              </a:ext>
            </a:extLst>
          </xdr:cNvPr>
          <xdr:cNvSpPr>
            <a:spLocks noChangeShapeType="1"/>
          </xdr:cNvSpPr>
        </xdr:nvSpPr>
        <xdr:spPr bwMode="auto">
          <a:xfrm>
            <a:off x="1073" y="85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9" name="Line 409">
            <a:extLst>
              <a:ext uri="{FF2B5EF4-FFF2-40B4-BE49-F238E27FC236}">
                <a16:creationId xmlns:a16="http://schemas.microsoft.com/office/drawing/2014/main" id="{00000000-0008-0000-0900-000021010000}"/>
              </a:ext>
            </a:extLst>
          </xdr:cNvPr>
          <xdr:cNvSpPr>
            <a:spLocks noChangeShapeType="1"/>
          </xdr:cNvSpPr>
        </xdr:nvSpPr>
        <xdr:spPr bwMode="auto">
          <a:xfrm>
            <a:off x="1073" y="868"/>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0" name="Line 410">
            <a:extLst>
              <a:ext uri="{FF2B5EF4-FFF2-40B4-BE49-F238E27FC236}">
                <a16:creationId xmlns:a16="http://schemas.microsoft.com/office/drawing/2014/main" id="{00000000-0008-0000-0900-000022010000}"/>
              </a:ext>
            </a:extLst>
          </xdr:cNvPr>
          <xdr:cNvSpPr>
            <a:spLocks noChangeShapeType="1"/>
          </xdr:cNvSpPr>
        </xdr:nvSpPr>
        <xdr:spPr bwMode="auto">
          <a:xfrm>
            <a:off x="1073" y="88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1" name="Line 411">
            <a:extLst>
              <a:ext uri="{FF2B5EF4-FFF2-40B4-BE49-F238E27FC236}">
                <a16:creationId xmlns:a16="http://schemas.microsoft.com/office/drawing/2014/main" id="{00000000-0008-0000-0900-000023010000}"/>
              </a:ext>
            </a:extLst>
          </xdr:cNvPr>
          <xdr:cNvSpPr>
            <a:spLocks noChangeShapeType="1"/>
          </xdr:cNvSpPr>
        </xdr:nvSpPr>
        <xdr:spPr bwMode="auto">
          <a:xfrm>
            <a:off x="1073" y="90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2" name="Line 412">
            <a:extLst>
              <a:ext uri="{FF2B5EF4-FFF2-40B4-BE49-F238E27FC236}">
                <a16:creationId xmlns:a16="http://schemas.microsoft.com/office/drawing/2014/main" id="{00000000-0008-0000-0900-000024010000}"/>
              </a:ext>
            </a:extLst>
          </xdr:cNvPr>
          <xdr:cNvSpPr>
            <a:spLocks noChangeShapeType="1"/>
          </xdr:cNvSpPr>
        </xdr:nvSpPr>
        <xdr:spPr bwMode="auto">
          <a:xfrm>
            <a:off x="1073" y="91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3" name="Line 413">
            <a:extLst>
              <a:ext uri="{FF2B5EF4-FFF2-40B4-BE49-F238E27FC236}">
                <a16:creationId xmlns:a16="http://schemas.microsoft.com/office/drawing/2014/main" id="{00000000-0008-0000-0900-000025010000}"/>
              </a:ext>
            </a:extLst>
          </xdr:cNvPr>
          <xdr:cNvSpPr>
            <a:spLocks noChangeShapeType="1"/>
          </xdr:cNvSpPr>
        </xdr:nvSpPr>
        <xdr:spPr bwMode="auto">
          <a:xfrm>
            <a:off x="1073" y="93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4" name="Line 414">
            <a:extLst>
              <a:ext uri="{FF2B5EF4-FFF2-40B4-BE49-F238E27FC236}">
                <a16:creationId xmlns:a16="http://schemas.microsoft.com/office/drawing/2014/main" id="{00000000-0008-0000-0900-000026010000}"/>
              </a:ext>
            </a:extLst>
          </xdr:cNvPr>
          <xdr:cNvSpPr>
            <a:spLocks noChangeShapeType="1"/>
          </xdr:cNvSpPr>
        </xdr:nvSpPr>
        <xdr:spPr bwMode="auto">
          <a:xfrm>
            <a:off x="1073" y="95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5" name="Line 415">
            <a:extLst>
              <a:ext uri="{FF2B5EF4-FFF2-40B4-BE49-F238E27FC236}">
                <a16:creationId xmlns:a16="http://schemas.microsoft.com/office/drawing/2014/main" id="{00000000-0008-0000-0900-000027010000}"/>
              </a:ext>
            </a:extLst>
          </xdr:cNvPr>
          <xdr:cNvSpPr>
            <a:spLocks noChangeShapeType="1"/>
          </xdr:cNvSpPr>
        </xdr:nvSpPr>
        <xdr:spPr bwMode="auto">
          <a:xfrm>
            <a:off x="1073" y="97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6" name="Line 416">
            <a:extLst>
              <a:ext uri="{FF2B5EF4-FFF2-40B4-BE49-F238E27FC236}">
                <a16:creationId xmlns:a16="http://schemas.microsoft.com/office/drawing/2014/main" id="{00000000-0008-0000-0900-000028010000}"/>
              </a:ext>
            </a:extLst>
          </xdr:cNvPr>
          <xdr:cNvSpPr>
            <a:spLocks noChangeShapeType="1"/>
          </xdr:cNvSpPr>
        </xdr:nvSpPr>
        <xdr:spPr bwMode="auto">
          <a:xfrm>
            <a:off x="1073" y="98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7" name="Line 417">
            <a:extLst>
              <a:ext uri="{FF2B5EF4-FFF2-40B4-BE49-F238E27FC236}">
                <a16:creationId xmlns:a16="http://schemas.microsoft.com/office/drawing/2014/main" id="{00000000-0008-0000-0900-000029010000}"/>
              </a:ext>
            </a:extLst>
          </xdr:cNvPr>
          <xdr:cNvSpPr>
            <a:spLocks noChangeShapeType="1"/>
          </xdr:cNvSpPr>
        </xdr:nvSpPr>
        <xdr:spPr bwMode="auto">
          <a:xfrm>
            <a:off x="1073" y="100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8" name="Line 418">
            <a:extLst>
              <a:ext uri="{FF2B5EF4-FFF2-40B4-BE49-F238E27FC236}">
                <a16:creationId xmlns:a16="http://schemas.microsoft.com/office/drawing/2014/main" id="{00000000-0008-0000-0900-00002A010000}"/>
              </a:ext>
            </a:extLst>
          </xdr:cNvPr>
          <xdr:cNvSpPr>
            <a:spLocks noChangeShapeType="1"/>
          </xdr:cNvSpPr>
        </xdr:nvSpPr>
        <xdr:spPr bwMode="auto">
          <a:xfrm>
            <a:off x="1073" y="102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9" name="Line 419">
            <a:extLst>
              <a:ext uri="{FF2B5EF4-FFF2-40B4-BE49-F238E27FC236}">
                <a16:creationId xmlns:a16="http://schemas.microsoft.com/office/drawing/2014/main" id="{00000000-0008-0000-0900-00002B010000}"/>
              </a:ext>
            </a:extLst>
          </xdr:cNvPr>
          <xdr:cNvSpPr>
            <a:spLocks noChangeShapeType="1"/>
          </xdr:cNvSpPr>
        </xdr:nvSpPr>
        <xdr:spPr bwMode="auto">
          <a:xfrm>
            <a:off x="1073" y="103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0" name="Line 420">
            <a:extLst>
              <a:ext uri="{FF2B5EF4-FFF2-40B4-BE49-F238E27FC236}">
                <a16:creationId xmlns:a16="http://schemas.microsoft.com/office/drawing/2014/main" id="{00000000-0008-0000-0900-00002C010000}"/>
              </a:ext>
            </a:extLst>
          </xdr:cNvPr>
          <xdr:cNvSpPr>
            <a:spLocks noChangeShapeType="1"/>
          </xdr:cNvSpPr>
        </xdr:nvSpPr>
        <xdr:spPr bwMode="auto">
          <a:xfrm>
            <a:off x="1073" y="105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1" name="Line 421">
            <a:extLst>
              <a:ext uri="{FF2B5EF4-FFF2-40B4-BE49-F238E27FC236}">
                <a16:creationId xmlns:a16="http://schemas.microsoft.com/office/drawing/2014/main" id="{00000000-0008-0000-0900-00002D010000}"/>
              </a:ext>
            </a:extLst>
          </xdr:cNvPr>
          <xdr:cNvSpPr>
            <a:spLocks noChangeShapeType="1"/>
          </xdr:cNvSpPr>
        </xdr:nvSpPr>
        <xdr:spPr bwMode="auto">
          <a:xfrm>
            <a:off x="1073" y="107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2" name="Line 422">
            <a:extLst>
              <a:ext uri="{FF2B5EF4-FFF2-40B4-BE49-F238E27FC236}">
                <a16:creationId xmlns:a16="http://schemas.microsoft.com/office/drawing/2014/main" id="{00000000-0008-0000-0900-00002E010000}"/>
              </a:ext>
            </a:extLst>
          </xdr:cNvPr>
          <xdr:cNvSpPr>
            <a:spLocks noChangeShapeType="1"/>
          </xdr:cNvSpPr>
        </xdr:nvSpPr>
        <xdr:spPr bwMode="auto">
          <a:xfrm>
            <a:off x="1073" y="109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3" name="Line 423">
            <a:extLst>
              <a:ext uri="{FF2B5EF4-FFF2-40B4-BE49-F238E27FC236}">
                <a16:creationId xmlns:a16="http://schemas.microsoft.com/office/drawing/2014/main" id="{00000000-0008-0000-0900-00002F010000}"/>
              </a:ext>
            </a:extLst>
          </xdr:cNvPr>
          <xdr:cNvSpPr>
            <a:spLocks noChangeShapeType="1"/>
          </xdr:cNvSpPr>
        </xdr:nvSpPr>
        <xdr:spPr bwMode="auto">
          <a:xfrm>
            <a:off x="1073" y="111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4" name="Line 424">
            <a:extLst>
              <a:ext uri="{FF2B5EF4-FFF2-40B4-BE49-F238E27FC236}">
                <a16:creationId xmlns:a16="http://schemas.microsoft.com/office/drawing/2014/main" id="{00000000-0008-0000-0900-000030010000}"/>
              </a:ext>
            </a:extLst>
          </xdr:cNvPr>
          <xdr:cNvSpPr>
            <a:spLocks noChangeShapeType="1"/>
          </xdr:cNvSpPr>
        </xdr:nvSpPr>
        <xdr:spPr bwMode="auto">
          <a:xfrm>
            <a:off x="1073" y="112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5" name="Line 425">
            <a:extLst>
              <a:ext uri="{FF2B5EF4-FFF2-40B4-BE49-F238E27FC236}">
                <a16:creationId xmlns:a16="http://schemas.microsoft.com/office/drawing/2014/main" id="{00000000-0008-0000-0900-000031010000}"/>
              </a:ext>
            </a:extLst>
          </xdr:cNvPr>
          <xdr:cNvSpPr>
            <a:spLocks noChangeShapeType="1"/>
          </xdr:cNvSpPr>
        </xdr:nvSpPr>
        <xdr:spPr bwMode="auto">
          <a:xfrm>
            <a:off x="1073" y="114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6" name="Line 426">
            <a:extLst>
              <a:ext uri="{FF2B5EF4-FFF2-40B4-BE49-F238E27FC236}">
                <a16:creationId xmlns:a16="http://schemas.microsoft.com/office/drawing/2014/main" id="{00000000-0008-0000-0900-000032010000}"/>
              </a:ext>
            </a:extLst>
          </xdr:cNvPr>
          <xdr:cNvSpPr>
            <a:spLocks noChangeShapeType="1"/>
          </xdr:cNvSpPr>
        </xdr:nvSpPr>
        <xdr:spPr bwMode="auto">
          <a:xfrm>
            <a:off x="1073" y="116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7" name="Line 427">
            <a:extLst>
              <a:ext uri="{FF2B5EF4-FFF2-40B4-BE49-F238E27FC236}">
                <a16:creationId xmlns:a16="http://schemas.microsoft.com/office/drawing/2014/main" id="{00000000-0008-0000-0900-000033010000}"/>
              </a:ext>
            </a:extLst>
          </xdr:cNvPr>
          <xdr:cNvSpPr>
            <a:spLocks noChangeShapeType="1"/>
          </xdr:cNvSpPr>
        </xdr:nvSpPr>
        <xdr:spPr bwMode="auto">
          <a:xfrm>
            <a:off x="1073" y="118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8" name="Line 428">
            <a:extLst>
              <a:ext uri="{FF2B5EF4-FFF2-40B4-BE49-F238E27FC236}">
                <a16:creationId xmlns:a16="http://schemas.microsoft.com/office/drawing/2014/main" id="{00000000-0008-0000-0900-000034010000}"/>
              </a:ext>
            </a:extLst>
          </xdr:cNvPr>
          <xdr:cNvSpPr>
            <a:spLocks noChangeShapeType="1"/>
          </xdr:cNvSpPr>
        </xdr:nvSpPr>
        <xdr:spPr bwMode="auto">
          <a:xfrm>
            <a:off x="1073" y="120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9" name="Line 429">
            <a:extLst>
              <a:ext uri="{FF2B5EF4-FFF2-40B4-BE49-F238E27FC236}">
                <a16:creationId xmlns:a16="http://schemas.microsoft.com/office/drawing/2014/main" id="{00000000-0008-0000-0900-000035010000}"/>
              </a:ext>
            </a:extLst>
          </xdr:cNvPr>
          <xdr:cNvSpPr>
            <a:spLocks noChangeShapeType="1"/>
          </xdr:cNvSpPr>
        </xdr:nvSpPr>
        <xdr:spPr bwMode="auto">
          <a:xfrm>
            <a:off x="1073" y="121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0" name="Line 430">
            <a:extLst>
              <a:ext uri="{FF2B5EF4-FFF2-40B4-BE49-F238E27FC236}">
                <a16:creationId xmlns:a16="http://schemas.microsoft.com/office/drawing/2014/main" id="{00000000-0008-0000-0900-000036010000}"/>
              </a:ext>
            </a:extLst>
          </xdr:cNvPr>
          <xdr:cNvSpPr>
            <a:spLocks noChangeShapeType="1"/>
          </xdr:cNvSpPr>
        </xdr:nvSpPr>
        <xdr:spPr bwMode="auto">
          <a:xfrm>
            <a:off x="1073" y="123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1" name="Line 431">
            <a:extLst>
              <a:ext uri="{FF2B5EF4-FFF2-40B4-BE49-F238E27FC236}">
                <a16:creationId xmlns:a16="http://schemas.microsoft.com/office/drawing/2014/main" id="{00000000-0008-0000-0900-000037010000}"/>
              </a:ext>
            </a:extLst>
          </xdr:cNvPr>
          <xdr:cNvSpPr>
            <a:spLocks noChangeShapeType="1"/>
          </xdr:cNvSpPr>
        </xdr:nvSpPr>
        <xdr:spPr bwMode="auto">
          <a:xfrm>
            <a:off x="1073" y="125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2" name="Line 432">
            <a:extLst>
              <a:ext uri="{FF2B5EF4-FFF2-40B4-BE49-F238E27FC236}">
                <a16:creationId xmlns:a16="http://schemas.microsoft.com/office/drawing/2014/main" id="{00000000-0008-0000-0900-000038010000}"/>
              </a:ext>
            </a:extLst>
          </xdr:cNvPr>
          <xdr:cNvSpPr>
            <a:spLocks noChangeShapeType="1"/>
          </xdr:cNvSpPr>
        </xdr:nvSpPr>
        <xdr:spPr bwMode="auto">
          <a:xfrm>
            <a:off x="1073" y="127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3" name="Line 433">
            <a:extLst>
              <a:ext uri="{FF2B5EF4-FFF2-40B4-BE49-F238E27FC236}">
                <a16:creationId xmlns:a16="http://schemas.microsoft.com/office/drawing/2014/main" id="{00000000-0008-0000-0900-000039010000}"/>
              </a:ext>
            </a:extLst>
          </xdr:cNvPr>
          <xdr:cNvSpPr>
            <a:spLocks noChangeShapeType="1"/>
          </xdr:cNvSpPr>
        </xdr:nvSpPr>
        <xdr:spPr bwMode="auto">
          <a:xfrm>
            <a:off x="1073" y="129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4" name="Line 434">
            <a:extLst>
              <a:ext uri="{FF2B5EF4-FFF2-40B4-BE49-F238E27FC236}">
                <a16:creationId xmlns:a16="http://schemas.microsoft.com/office/drawing/2014/main" id="{00000000-0008-0000-0900-00003A010000}"/>
              </a:ext>
            </a:extLst>
          </xdr:cNvPr>
          <xdr:cNvSpPr>
            <a:spLocks noChangeShapeType="1"/>
          </xdr:cNvSpPr>
        </xdr:nvSpPr>
        <xdr:spPr bwMode="auto">
          <a:xfrm>
            <a:off x="1073" y="130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5" name="Line 435">
            <a:extLst>
              <a:ext uri="{FF2B5EF4-FFF2-40B4-BE49-F238E27FC236}">
                <a16:creationId xmlns:a16="http://schemas.microsoft.com/office/drawing/2014/main" id="{00000000-0008-0000-0900-00003B010000}"/>
              </a:ext>
            </a:extLst>
          </xdr:cNvPr>
          <xdr:cNvSpPr>
            <a:spLocks noChangeShapeType="1"/>
          </xdr:cNvSpPr>
        </xdr:nvSpPr>
        <xdr:spPr bwMode="auto">
          <a:xfrm>
            <a:off x="1073" y="132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6" name="Line 436">
            <a:extLst>
              <a:ext uri="{FF2B5EF4-FFF2-40B4-BE49-F238E27FC236}">
                <a16:creationId xmlns:a16="http://schemas.microsoft.com/office/drawing/2014/main" id="{00000000-0008-0000-0900-00003C010000}"/>
              </a:ext>
            </a:extLst>
          </xdr:cNvPr>
          <xdr:cNvSpPr>
            <a:spLocks noChangeShapeType="1"/>
          </xdr:cNvSpPr>
        </xdr:nvSpPr>
        <xdr:spPr bwMode="auto">
          <a:xfrm>
            <a:off x="1073" y="134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7" name="Line 437">
            <a:extLst>
              <a:ext uri="{FF2B5EF4-FFF2-40B4-BE49-F238E27FC236}">
                <a16:creationId xmlns:a16="http://schemas.microsoft.com/office/drawing/2014/main" id="{00000000-0008-0000-0900-00003D010000}"/>
              </a:ext>
            </a:extLst>
          </xdr:cNvPr>
          <xdr:cNvSpPr>
            <a:spLocks noChangeShapeType="1"/>
          </xdr:cNvSpPr>
        </xdr:nvSpPr>
        <xdr:spPr bwMode="auto">
          <a:xfrm>
            <a:off x="1073" y="136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8" name="Line 438">
            <a:extLst>
              <a:ext uri="{FF2B5EF4-FFF2-40B4-BE49-F238E27FC236}">
                <a16:creationId xmlns:a16="http://schemas.microsoft.com/office/drawing/2014/main" id="{00000000-0008-0000-0900-00003E010000}"/>
              </a:ext>
            </a:extLst>
          </xdr:cNvPr>
          <xdr:cNvSpPr>
            <a:spLocks noChangeShapeType="1"/>
          </xdr:cNvSpPr>
        </xdr:nvSpPr>
        <xdr:spPr bwMode="auto">
          <a:xfrm>
            <a:off x="1073" y="138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180975</xdr:colOff>
      <xdr:row>149</xdr:row>
      <xdr:rowOff>66675</xdr:rowOff>
    </xdr:from>
    <xdr:to>
      <xdr:col>11</xdr:col>
      <xdr:colOff>409575</xdr:colOff>
      <xdr:row>188</xdr:row>
      <xdr:rowOff>47625</xdr:rowOff>
    </xdr:to>
    <xdr:sp macro="" textlink="">
      <xdr:nvSpPr>
        <xdr:cNvPr id="319" name="Text Box 439">
          <a:extLst>
            <a:ext uri="{FF2B5EF4-FFF2-40B4-BE49-F238E27FC236}">
              <a16:creationId xmlns:a16="http://schemas.microsoft.com/office/drawing/2014/main" id="{00000000-0008-0000-0900-00003F010000}"/>
            </a:ext>
          </a:extLst>
        </xdr:cNvPr>
        <xdr:cNvSpPr txBox="1">
          <a:spLocks noChangeArrowheads="1"/>
        </xdr:cNvSpPr>
      </xdr:nvSpPr>
      <xdr:spPr bwMode="auto">
        <a:xfrm>
          <a:off x="11506200" y="21917025"/>
          <a:ext cx="228600" cy="57626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5</xdr:col>
      <xdr:colOff>180975</xdr:colOff>
      <xdr:row>92</xdr:row>
      <xdr:rowOff>133350</xdr:rowOff>
    </xdr:from>
    <xdr:to>
      <xdr:col>6</xdr:col>
      <xdr:colOff>1476375</xdr:colOff>
      <xdr:row>95</xdr:row>
      <xdr:rowOff>19050</xdr:rowOff>
    </xdr:to>
    <xdr:sp macro="" textlink="">
      <xdr:nvSpPr>
        <xdr:cNvPr id="320" name="Text Box 441">
          <a:extLst>
            <a:ext uri="{FF2B5EF4-FFF2-40B4-BE49-F238E27FC236}">
              <a16:creationId xmlns:a16="http://schemas.microsoft.com/office/drawing/2014/main" id="{00000000-0008-0000-0900-000040010000}"/>
            </a:ext>
          </a:extLst>
        </xdr:cNvPr>
        <xdr:cNvSpPr txBox="1">
          <a:spLocks noChangeArrowheads="1"/>
        </xdr:cNvSpPr>
      </xdr:nvSpPr>
      <xdr:spPr bwMode="auto">
        <a:xfrm>
          <a:off x="3524250" y="13363575"/>
          <a:ext cx="212407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352425</xdr:colOff>
      <xdr:row>34</xdr:row>
      <xdr:rowOff>142875</xdr:rowOff>
    </xdr:from>
    <xdr:to>
      <xdr:col>3</xdr:col>
      <xdr:colOff>390525</xdr:colOff>
      <xdr:row>43</xdr:row>
      <xdr:rowOff>9525</xdr:rowOff>
    </xdr:to>
    <xdr:sp macro="" textlink="">
      <xdr:nvSpPr>
        <xdr:cNvPr id="321" name="Rectangle 442">
          <a:extLst>
            <a:ext uri="{FF2B5EF4-FFF2-40B4-BE49-F238E27FC236}">
              <a16:creationId xmlns:a16="http://schemas.microsoft.com/office/drawing/2014/main" id="{00000000-0008-0000-0900-000041010000}"/>
            </a:ext>
          </a:extLst>
        </xdr:cNvPr>
        <xdr:cNvSpPr>
          <a:spLocks noChangeArrowheads="1"/>
        </xdr:cNvSpPr>
      </xdr:nvSpPr>
      <xdr:spPr bwMode="auto">
        <a:xfrm>
          <a:off x="638175" y="4886325"/>
          <a:ext cx="1590675" cy="127635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466725</xdr:colOff>
      <xdr:row>33</xdr:row>
      <xdr:rowOff>104775</xdr:rowOff>
    </xdr:from>
    <xdr:to>
      <xdr:col>3</xdr:col>
      <xdr:colOff>304800</xdr:colOff>
      <xdr:row>36</xdr:row>
      <xdr:rowOff>9525</xdr:rowOff>
    </xdr:to>
    <xdr:sp macro="" textlink="">
      <xdr:nvSpPr>
        <xdr:cNvPr id="322" name="Text Box 15">
          <a:extLst>
            <a:ext uri="{FF2B5EF4-FFF2-40B4-BE49-F238E27FC236}">
              <a16:creationId xmlns:a16="http://schemas.microsoft.com/office/drawing/2014/main" id="{00000000-0008-0000-0900-000042010000}"/>
            </a:ext>
          </a:extLst>
        </xdr:cNvPr>
        <xdr:cNvSpPr txBox="1">
          <a:spLocks noChangeArrowheads="1"/>
        </xdr:cNvSpPr>
      </xdr:nvSpPr>
      <xdr:spPr bwMode="auto">
        <a:xfrm>
          <a:off x="752475" y="4695825"/>
          <a:ext cx="1390650" cy="361950"/>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5</xdr:col>
      <xdr:colOff>9525</xdr:colOff>
      <xdr:row>105</xdr:row>
      <xdr:rowOff>142874</xdr:rowOff>
    </xdr:from>
    <xdr:to>
      <xdr:col>6</xdr:col>
      <xdr:colOff>1990725</xdr:colOff>
      <xdr:row>110</xdr:row>
      <xdr:rowOff>126999</xdr:rowOff>
    </xdr:to>
    <xdr:sp macro="" textlink="">
      <xdr:nvSpPr>
        <xdr:cNvPr id="323" name="Text Box 443">
          <a:extLst>
            <a:ext uri="{FF2B5EF4-FFF2-40B4-BE49-F238E27FC236}">
              <a16:creationId xmlns:a16="http://schemas.microsoft.com/office/drawing/2014/main" id="{00000000-0008-0000-0900-000043010000}"/>
            </a:ext>
          </a:extLst>
        </xdr:cNvPr>
        <xdr:cNvSpPr txBox="1">
          <a:spLocks noChangeArrowheads="1"/>
        </xdr:cNvSpPr>
      </xdr:nvSpPr>
      <xdr:spPr bwMode="auto">
        <a:xfrm>
          <a:off x="3349625" y="16322674"/>
          <a:ext cx="2806700" cy="758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消費転換係数：直近の最新の県民経済計算における「家計消費支出額」（暦年換算後）を（属人概念で計算された）「県民所得」（暦年換算後）で除して算出した係数</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342900</xdr:colOff>
      <xdr:row>0</xdr:row>
      <xdr:rowOff>114300</xdr:rowOff>
    </xdr:from>
    <xdr:to>
      <xdr:col>9</xdr:col>
      <xdr:colOff>409575</xdr:colOff>
      <xdr:row>3</xdr:row>
      <xdr:rowOff>0</xdr:rowOff>
    </xdr:to>
    <xdr:sp macro="" textlink="">
      <xdr:nvSpPr>
        <xdr:cNvPr id="324" name="Text Box 445">
          <a:extLst>
            <a:ext uri="{FF2B5EF4-FFF2-40B4-BE49-F238E27FC236}">
              <a16:creationId xmlns:a16="http://schemas.microsoft.com/office/drawing/2014/main" id="{00000000-0008-0000-0900-000044010000}"/>
            </a:ext>
          </a:extLst>
        </xdr:cNvPr>
        <xdr:cNvSpPr txBox="1">
          <a:spLocks noChangeArrowheads="1"/>
        </xdr:cNvSpPr>
      </xdr:nvSpPr>
      <xdr:spPr bwMode="auto">
        <a:xfrm>
          <a:off x="628650" y="114300"/>
          <a:ext cx="8162925" cy="3429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(令和</a:t>
          </a:r>
          <a:r>
            <a:rPr lang="en-US" altLang="ja-JP" sz="2000" b="0" i="0" u="none" strike="noStrike" baseline="0">
              <a:solidFill>
                <a:srgbClr val="000000"/>
              </a:solidFill>
              <a:latin typeface="ＭＳ ゴシック"/>
              <a:ea typeface="ＭＳ ゴシック"/>
            </a:rPr>
            <a:t>2</a:t>
          </a:r>
          <a:r>
            <a:rPr lang="ja-JP" altLang="en-US" sz="2000" b="0" i="0" u="none" strike="noStrike" baseline="0">
              <a:solidFill>
                <a:srgbClr val="000000"/>
              </a:solidFill>
              <a:latin typeface="ＭＳ ゴシック"/>
              <a:ea typeface="ＭＳ ゴシック"/>
            </a:rPr>
            <a:t>年三重県産業連関表・3</a:t>
          </a:r>
          <a:r>
            <a:rPr lang="en-US" altLang="ja-JP" sz="2000" b="0" i="0" u="none" strike="noStrike" baseline="0">
              <a:solidFill>
                <a:srgbClr val="000000"/>
              </a:solidFill>
              <a:latin typeface="ＭＳ ゴシック"/>
              <a:ea typeface="ＭＳ ゴシック"/>
            </a:rPr>
            <a:t>9</a:t>
          </a:r>
          <a:r>
            <a:rPr lang="ja-JP" altLang="en-US" sz="2000" b="0" i="0" u="none" strike="noStrike" baseline="0">
              <a:solidFill>
                <a:srgbClr val="000000"/>
              </a:solidFill>
              <a:latin typeface="ＭＳ ゴシック"/>
              <a:ea typeface="ＭＳ ゴシック"/>
            </a:rPr>
            <a:t>部門)</a:t>
          </a:r>
        </a:p>
      </xdr:txBody>
    </xdr:sp>
    <xdr:clientData/>
  </xdr:twoCellAnchor>
  <xdr:twoCellAnchor>
    <xdr:from>
      <xdr:col>4</xdr:col>
      <xdr:colOff>596900</xdr:colOff>
      <xdr:row>138</xdr:row>
      <xdr:rowOff>114300</xdr:rowOff>
    </xdr:from>
    <xdr:to>
      <xdr:col>5</xdr:col>
      <xdr:colOff>139700</xdr:colOff>
      <xdr:row>159</xdr:row>
      <xdr:rowOff>25400</xdr:rowOff>
    </xdr:to>
    <xdr:sp macro="" textlink="">
      <xdr:nvSpPr>
        <xdr:cNvPr id="325"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87700" y="21577300"/>
          <a:ext cx="292100" cy="36195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8</xdr:row>
      <xdr:rowOff>0</xdr:rowOff>
    </xdr:to>
    <xdr:sp macro="" textlink="">
      <xdr:nvSpPr>
        <xdr:cNvPr id="2" name="Line 120">
          <a:extLst>
            <a:ext uri="{FF2B5EF4-FFF2-40B4-BE49-F238E27FC236}">
              <a16:creationId xmlns:a16="http://schemas.microsoft.com/office/drawing/2014/main" id="{00000000-0008-0000-0B00-000002000000}"/>
            </a:ext>
          </a:extLst>
        </xdr:cNvPr>
        <xdr:cNvSpPr>
          <a:spLocks noChangeShapeType="1"/>
        </xdr:cNvSpPr>
      </xdr:nvSpPr>
      <xdr:spPr bwMode="auto">
        <a:xfrm>
          <a:off x="3038475" y="9239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104775</xdr:rowOff>
    </xdr:from>
    <xdr:to>
      <xdr:col>4</xdr:col>
      <xdr:colOff>371475</xdr:colOff>
      <xdr:row>3</xdr:row>
      <xdr:rowOff>9525</xdr:rowOff>
    </xdr:to>
    <xdr:sp macro="" textlink="">
      <xdr:nvSpPr>
        <xdr:cNvPr id="3" name="Text Box 324">
          <a:extLst>
            <a:ext uri="{FF2B5EF4-FFF2-40B4-BE49-F238E27FC236}">
              <a16:creationId xmlns:a16="http://schemas.microsoft.com/office/drawing/2014/main" id="{00000000-0008-0000-0B00-000003000000}"/>
            </a:ext>
          </a:extLst>
        </xdr:cNvPr>
        <xdr:cNvSpPr txBox="1">
          <a:spLocks noChangeArrowheads="1"/>
        </xdr:cNvSpPr>
      </xdr:nvSpPr>
      <xdr:spPr bwMode="auto">
        <a:xfrm>
          <a:off x="228600" y="104775"/>
          <a:ext cx="4114800" cy="361950"/>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経済波及効果内訳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257175</xdr:colOff>
      <xdr:row>6</xdr:row>
      <xdr:rowOff>95250</xdr:rowOff>
    </xdr:from>
    <xdr:to>
      <xdr:col>7</xdr:col>
      <xdr:colOff>638175</xdr:colOff>
      <xdr:row>9</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6562725"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228600</xdr:colOff>
      <xdr:row>6</xdr:row>
      <xdr:rowOff>95250</xdr:rowOff>
    </xdr:from>
    <xdr:to>
      <xdr:col>9</xdr:col>
      <xdr:colOff>609600</xdr:colOff>
      <xdr:row>9</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8210550"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219075</xdr:colOff>
      <xdr:row>6</xdr:row>
      <xdr:rowOff>95250</xdr:rowOff>
    </xdr:from>
    <xdr:to>
      <xdr:col>11</xdr:col>
      <xdr:colOff>600075</xdr:colOff>
      <xdr:row>9</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9877425"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1.xml.rels><?xml version="1.0" encoding="UTF-8" standalone="yes"?><Relationships xmlns="http://schemas.openxmlformats.org/package/2006/relationships"><Relationship Id="rId1" Target="/&#29987;&#26989;&#36899;&#38306;&#34920;/01&#29987;&#26989;&#36899;&#38306;&#20316;&#34920;/2011&#36899;&#38306;&#34920;/08_&#20998;&#26512;&#12471;&#12540;&#12488;/H23&#12510;&#12540;&#12472;&#12531;&#35336;&#31639;.xlsx" TargetMode="External" Type="http://schemas.openxmlformats.org/officeDocument/2006/relationships/externalLinkPath"/><Relationship Id="rId2"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F24"/>
  <sheetViews>
    <sheetView showGridLines="0" zoomScaleNormal="100" workbookViewId="0"/>
  </sheetViews>
  <sheetFormatPr defaultRowHeight="13.5"/>
  <cols>
    <col min="1" max="1" width="2" style="2" customWidth="1"/>
    <col min="2" max="2" width="5" style="2" customWidth="1"/>
    <col min="3" max="3" width="17.625" style="2" bestFit="1" customWidth="1"/>
    <col min="4" max="4" width="10.75" style="2" customWidth="1"/>
    <col min="5" max="5" width="14.25" style="2" customWidth="1"/>
    <col min="6" max="6" width="54.75" style="2" customWidth="1"/>
    <col min="7" max="256" width="9" style="2"/>
    <col min="257" max="257" width="2" style="2" customWidth="1"/>
    <col min="258" max="258" width="5" style="2" customWidth="1"/>
    <col min="259" max="259" width="17.625" style="2" bestFit="1" customWidth="1"/>
    <col min="260" max="260" width="10.75" style="2" customWidth="1"/>
    <col min="261" max="261" width="14.25" style="2" customWidth="1"/>
    <col min="262" max="262" width="49.25" style="2" bestFit="1" customWidth="1"/>
    <col min="263" max="512" width="9" style="2"/>
    <col min="513" max="513" width="2" style="2" customWidth="1"/>
    <col min="514" max="514" width="5" style="2" customWidth="1"/>
    <col min="515" max="515" width="17.625" style="2" bestFit="1" customWidth="1"/>
    <col min="516" max="516" width="10.75" style="2" customWidth="1"/>
    <col min="517" max="517" width="14.25" style="2" customWidth="1"/>
    <col min="518" max="518" width="49.25" style="2" bestFit="1" customWidth="1"/>
    <col min="519" max="768" width="9" style="2"/>
    <col min="769" max="769" width="2" style="2" customWidth="1"/>
    <col min="770" max="770" width="5" style="2" customWidth="1"/>
    <col min="771" max="771" width="17.625" style="2" bestFit="1" customWidth="1"/>
    <col min="772" max="772" width="10.75" style="2" customWidth="1"/>
    <col min="773" max="773" width="14.25" style="2" customWidth="1"/>
    <col min="774" max="774" width="49.25" style="2" bestFit="1" customWidth="1"/>
    <col min="775" max="1024" width="9" style="2"/>
    <col min="1025" max="1025" width="2" style="2" customWidth="1"/>
    <col min="1026" max="1026" width="5" style="2" customWidth="1"/>
    <col min="1027" max="1027" width="17.625" style="2" bestFit="1" customWidth="1"/>
    <col min="1028" max="1028" width="10.75" style="2" customWidth="1"/>
    <col min="1029" max="1029" width="14.25" style="2" customWidth="1"/>
    <col min="1030" max="1030" width="49.25" style="2" bestFit="1" customWidth="1"/>
    <col min="1031" max="1280" width="9" style="2"/>
    <col min="1281" max="1281" width="2" style="2" customWidth="1"/>
    <col min="1282" max="1282" width="5" style="2" customWidth="1"/>
    <col min="1283" max="1283" width="17.625" style="2" bestFit="1" customWidth="1"/>
    <col min="1284" max="1284" width="10.75" style="2" customWidth="1"/>
    <col min="1285" max="1285" width="14.25" style="2" customWidth="1"/>
    <col min="1286" max="1286" width="49.25" style="2" bestFit="1" customWidth="1"/>
    <col min="1287" max="1536" width="9" style="2"/>
    <col min="1537" max="1537" width="2" style="2" customWidth="1"/>
    <col min="1538" max="1538" width="5" style="2" customWidth="1"/>
    <col min="1539" max="1539" width="17.625" style="2" bestFit="1" customWidth="1"/>
    <col min="1540" max="1540" width="10.75" style="2" customWidth="1"/>
    <col min="1541" max="1541" width="14.25" style="2" customWidth="1"/>
    <col min="1542" max="1542" width="49.25" style="2" bestFit="1" customWidth="1"/>
    <col min="1543" max="1792" width="9" style="2"/>
    <col min="1793" max="1793" width="2" style="2" customWidth="1"/>
    <col min="1794" max="1794" width="5" style="2" customWidth="1"/>
    <col min="1795" max="1795" width="17.625" style="2" bestFit="1" customWidth="1"/>
    <col min="1796" max="1796" width="10.75" style="2" customWidth="1"/>
    <col min="1797" max="1797" width="14.25" style="2" customWidth="1"/>
    <col min="1798" max="1798" width="49.25" style="2" bestFit="1" customWidth="1"/>
    <col min="1799" max="2048" width="9" style="2"/>
    <col min="2049" max="2049" width="2" style="2" customWidth="1"/>
    <col min="2050" max="2050" width="5" style="2" customWidth="1"/>
    <col min="2051" max="2051" width="17.625" style="2" bestFit="1" customWidth="1"/>
    <col min="2052" max="2052" width="10.75" style="2" customWidth="1"/>
    <col min="2053" max="2053" width="14.25" style="2" customWidth="1"/>
    <col min="2054" max="2054" width="49.25" style="2" bestFit="1" customWidth="1"/>
    <col min="2055" max="2304" width="9" style="2"/>
    <col min="2305" max="2305" width="2" style="2" customWidth="1"/>
    <col min="2306" max="2306" width="5" style="2" customWidth="1"/>
    <col min="2307" max="2307" width="17.625" style="2" bestFit="1" customWidth="1"/>
    <col min="2308" max="2308" width="10.75" style="2" customWidth="1"/>
    <col min="2309" max="2309" width="14.25" style="2" customWidth="1"/>
    <col min="2310" max="2310" width="49.25" style="2" bestFit="1" customWidth="1"/>
    <col min="2311" max="2560" width="9" style="2"/>
    <col min="2561" max="2561" width="2" style="2" customWidth="1"/>
    <col min="2562" max="2562" width="5" style="2" customWidth="1"/>
    <col min="2563" max="2563" width="17.625" style="2" bestFit="1" customWidth="1"/>
    <col min="2564" max="2564" width="10.75" style="2" customWidth="1"/>
    <col min="2565" max="2565" width="14.25" style="2" customWidth="1"/>
    <col min="2566" max="2566" width="49.25" style="2" bestFit="1" customWidth="1"/>
    <col min="2567" max="2816" width="9" style="2"/>
    <col min="2817" max="2817" width="2" style="2" customWidth="1"/>
    <col min="2818" max="2818" width="5" style="2" customWidth="1"/>
    <col min="2819" max="2819" width="17.625" style="2" bestFit="1" customWidth="1"/>
    <col min="2820" max="2820" width="10.75" style="2" customWidth="1"/>
    <col min="2821" max="2821" width="14.25" style="2" customWidth="1"/>
    <col min="2822" max="2822" width="49.25" style="2" bestFit="1" customWidth="1"/>
    <col min="2823" max="3072" width="9" style="2"/>
    <col min="3073" max="3073" width="2" style="2" customWidth="1"/>
    <col min="3074" max="3074" width="5" style="2" customWidth="1"/>
    <col min="3075" max="3075" width="17.625" style="2" bestFit="1" customWidth="1"/>
    <col min="3076" max="3076" width="10.75" style="2" customWidth="1"/>
    <col min="3077" max="3077" width="14.25" style="2" customWidth="1"/>
    <col min="3078" max="3078" width="49.25" style="2" bestFit="1" customWidth="1"/>
    <col min="3079" max="3328" width="9" style="2"/>
    <col min="3329" max="3329" width="2" style="2" customWidth="1"/>
    <col min="3330" max="3330" width="5" style="2" customWidth="1"/>
    <col min="3331" max="3331" width="17.625" style="2" bestFit="1" customWidth="1"/>
    <col min="3332" max="3332" width="10.75" style="2" customWidth="1"/>
    <col min="3333" max="3333" width="14.25" style="2" customWidth="1"/>
    <col min="3334" max="3334" width="49.25" style="2" bestFit="1" customWidth="1"/>
    <col min="3335" max="3584" width="9" style="2"/>
    <col min="3585" max="3585" width="2" style="2" customWidth="1"/>
    <col min="3586" max="3586" width="5" style="2" customWidth="1"/>
    <col min="3587" max="3587" width="17.625" style="2" bestFit="1" customWidth="1"/>
    <col min="3588" max="3588" width="10.75" style="2" customWidth="1"/>
    <col min="3589" max="3589" width="14.25" style="2" customWidth="1"/>
    <col min="3590" max="3590" width="49.25" style="2" bestFit="1" customWidth="1"/>
    <col min="3591" max="3840" width="9" style="2"/>
    <col min="3841" max="3841" width="2" style="2" customWidth="1"/>
    <col min="3842" max="3842" width="5" style="2" customWidth="1"/>
    <col min="3843" max="3843" width="17.625" style="2" bestFit="1" customWidth="1"/>
    <col min="3844" max="3844" width="10.75" style="2" customWidth="1"/>
    <col min="3845" max="3845" width="14.25" style="2" customWidth="1"/>
    <col min="3846" max="3846" width="49.25" style="2" bestFit="1" customWidth="1"/>
    <col min="3847" max="4096" width="9" style="2"/>
    <col min="4097" max="4097" width="2" style="2" customWidth="1"/>
    <col min="4098" max="4098" width="5" style="2" customWidth="1"/>
    <col min="4099" max="4099" width="17.625" style="2" bestFit="1" customWidth="1"/>
    <col min="4100" max="4100" width="10.75" style="2" customWidth="1"/>
    <col min="4101" max="4101" width="14.25" style="2" customWidth="1"/>
    <col min="4102" max="4102" width="49.25" style="2" bestFit="1" customWidth="1"/>
    <col min="4103" max="4352" width="9" style="2"/>
    <col min="4353" max="4353" width="2" style="2" customWidth="1"/>
    <col min="4354" max="4354" width="5" style="2" customWidth="1"/>
    <col min="4355" max="4355" width="17.625" style="2" bestFit="1" customWidth="1"/>
    <col min="4356" max="4356" width="10.75" style="2" customWidth="1"/>
    <col min="4357" max="4357" width="14.25" style="2" customWidth="1"/>
    <col min="4358" max="4358" width="49.25" style="2" bestFit="1" customWidth="1"/>
    <col min="4359" max="4608" width="9" style="2"/>
    <col min="4609" max="4609" width="2" style="2" customWidth="1"/>
    <col min="4610" max="4610" width="5" style="2" customWidth="1"/>
    <col min="4611" max="4611" width="17.625" style="2" bestFit="1" customWidth="1"/>
    <col min="4612" max="4612" width="10.75" style="2" customWidth="1"/>
    <col min="4613" max="4613" width="14.25" style="2" customWidth="1"/>
    <col min="4614" max="4614" width="49.25" style="2" bestFit="1" customWidth="1"/>
    <col min="4615" max="4864" width="9" style="2"/>
    <col min="4865" max="4865" width="2" style="2" customWidth="1"/>
    <col min="4866" max="4866" width="5" style="2" customWidth="1"/>
    <col min="4867" max="4867" width="17.625" style="2" bestFit="1" customWidth="1"/>
    <col min="4868" max="4868" width="10.75" style="2" customWidth="1"/>
    <col min="4869" max="4869" width="14.25" style="2" customWidth="1"/>
    <col min="4870" max="4870" width="49.25" style="2" bestFit="1" customWidth="1"/>
    <col min="4871" max="5120" width="9" style="2"/>
    <col min="5121" max="5121" width="2" style="2" customWidth="1"/>
    <col min="5122" max="5122" width="5" style="2" customWidth="1"/>
    <col min="5123" max="5123" width="17.625" style="2" bestFit="1" customWidth="1"/>
    <col min="5124" max="5124" width="10.75" style="2" customWidth="1"/>
    <col min="5125" max="5125" width="14.25" style="2" customWidth="1"/>
    <col min="5126" max="5126" width="49.25" style="2" bestFit="1" customWidth="1"/>
    <col min="5127" max="5376" width="9" style="2"/>
    <col min="5377" max="5377" width="2" style="2" customWidth="1"/>
    <col min="5378" max="5378" width="5" style="2" customWidth="1"/>
    <col min="5379" max="5379" width="17.625" style="2" bestFit="1" customWidth="1"/>
    <col min="5380" max="5380" width="10.75" style="2" customWidth="1"/>
    <col min="5381" max="5381" width="14.25" style="2" customWidth="1"/>
    <col min="5382" max="5382" width="49.25" style="2" bestFit="1" customWidth="1"/>
    <col min="5383" max="5632" width="9" style="2"/>
    <col min="5633" max="5633" width="2" style="2" customWidth="1"/>
    <col min="5634" max="5634" width="5" style="2" customWidth="1"/>
    <col min="5635" max="5635" width="17.625" style="2" bestFit="1" customWidth="1"/>
    <col min="5636" max="5636" width="10.75" style="2" customWidth="1"/>
    <col min="5637" max="5637" width="14.25" style="2" customWidth="1"/>
    <col min="5638" max="5638" width="49.25" style="2" bestFit="1" customWidth="1"/>
    <col min="5639" max="5888" width="9" style="2"/>
    <col min="5889" max="5889" width="2" style="2" customWidth="1"/>
    <col min="5890" max="5890" width="5" style="2" customWidth="1"/>
    <col min="5891" max="5891" width="17.625" style="2" bestFit="1" customWidth="1"/>
    <col min="5892" max="5892" width="10.75" style="2" customWidth="1"/>
    <col min="5893" max="5893" width="14.25" style="2" customWidth="1"/>
    <col min="5894" max="5894" width="49.25" style="2" bestFit="1" customWidth="1"/>
    <col min="5895" max="6144" width="9" style="2"/>
    <col min="6145" max="6145" width="2" style="2" customWidth="1"/>
    <col min="6146" max="6146" width="5" style="2" customWidth="1"/>
    <col min="6147" max="6147" width="17.625" style="2" bestFit="1" customWidth="1"/>
    <col min="6148" max="6148" width="10.75" style="2" customWidth="1"/>
    <col min="6149" max="6149" width="14.25" style="2" customWidth="1"/>
    <col min="6150" max="6150" width="49.25" style="2" bestFit="1" customWidth="1"/>
    <col min="6151" max="6400" width="9" style="2"/>
    <col min="6401" max="6401" width="2" style="2" customWidth="1"/>
    <col min="6402" max="6402" width="5" style="2" customWidth="1"/>
    <col min="6403" max="6403" width="17.625" style="2" bestFit="1" customWidth="1"/>
    <col min="6404" max="6404" width="10.75" style="2" customWidth="1"/>
    <col min="6405" max="6405" width="14.25" style="2" customWidth="1"/>
    <col min="6406" max="6406" width="49.25" style="2" bestFit="1" customWidth="1"/>
    <col min="6407" max="6656" width="9" style="2"/>
    <col min="6657" max="6657" width="2" style="2" customWidth="1"/>
    <col min="6658" max="6658" width="5" style="2" customWidth="1"/>
    <col min="6659" max="6659" width="17.625" style="2" bestFit="1" customWidth="1"/>
    <col min="6660" max="6660" width="10.75" style="2" customWidth="1"/>
    <col min="6661" max="6661" width="14.25" style="2" customWidth="1"/>
    <col min="6662" max="6662" width="49.25" style="2" bestFit="1" customWidth="1"/>
    <col min="6663" max="6912" width="9" style="2"/>
    <col min="6913" max="6913" width="2" style="2" customWidth="1"/>
    <col min="6914" max="6914" width="5" style="2" customWidth="1"/>
    <col min="6915" max="6915" width="17.625" style="2" bestFit="1" customWidth="1"/>
    <col min="6916" max="6916" width="10.75" style="2" customWidth="1"/>
    <col min="6917" max="6917" width="14.25" style="2" customWidth="1"/>
    <col min="6918" max="6918" width="49.25" style="2" bestFit="1" customWidth="1"/>
    <col min="6919" max="7168" width="9" style="2"/>
    <col min="7169" max="7169" width="2" style="2" customWidth="1"/>
    <col min="7170" max="7170" width="5" style="2" customWidth="1"/>
    <col min="7171" max="7171" width="17.625" style="2" bestFit="1" customWidth="1"/>
    <col min="7172" max="7172" width="10.75" style="2" customWidth="1"/>
    <col min="7173" max="7173" width="14.25" style="2" customWidth="1"/>
    <col min="7174" max="7174" width="49.25" style="2" bestFit="1" customWidth="1"/>
    <col min="7175" max="7424" width="9" style="2"/>
    <col min="7425" max="7425" width="2" style="2" customWidth="1"/>
    <col min="7426" max="7426" width="5" style="2" customWidth="1"/>
    <col min="7427" max="7427" width="17.625" style="2" bestFit="1" customWidth="1"/>
    <col min="7428" max="7428" width="10.75" style="2" customWidth="1"/>
    <col min="7429" max="7429" width="14.25" style="2" customWidth="1"/>
    <col min="7430" max="7430" width="49.25" style="2" bestFit="1" customWidth="1"/>
    <col min="7431" max="7680" width="9" style="2"/>
    <col min="7681" max="7681" width="2" style="2" customWidth="1"/>
    <col min="7682" max="7682" width="5" style="2" customWidth="1"/>
    <col min="7683" max="7683" width="17.625" style="2" bestFit="1" customWidth="1"/>
    <col min="7684" max="7684" width="10.75" style="2" customWidth="1"/>
    <col min="7685" max="7685" width="14.25" style="2" customWidth="1"/>
    <col min="7686" max="7686" width="49.25" style="2" bestFit="1" customWidth="1"/>
    <col min="7687" max="7936" width="9" style="2"/>
    <col min="7937" max="7937" width="2" style="2" customWidth="1"/>
    <col min="7938" max="7938" width="5" style="2" customWidth="1"/>
    <col min="7939" max="7939" width="17.625" style="2" bestFit="1" customWidth="1"/>
    <col min="7940" max="7940" width="10.75" style="2" customWidth="1"/>
    <col min="7941" max="7941" width="14.25" style="2" customWidth="1"/>
    <col min="7942" max="7942" width="49.25" style="2" bestFit="1" customWidth="1"/>
    <col min="7943" max="8192" width="9" style="2"/>
    <col min="8193" max="8193" width="2" style="2" customWidth="1"/>
    <col min="8194" max="8194" width="5" style="2" customWidth="1"/>
    <col min="8195" max="8195" width="17.625" style="2" bestFit="1" customWidth="1"/>
    <col min="8196" max="8196" width="10.75" style="2" customWidth="1"/>
    <col min="8197" max="8197" width="14.25" style="2" customWidth="1"/>
    <col min="8198" max="8198" width="49.25" style="2" bestFit="1" customWidth="1"/>
    <col min="8199" max="8448" width="9" style="2"/>
    <col min="8449" max="8449" width="2" style="2" customWidth="1"/>
    <col min="8450" max="8450" width="5" style="2" customWidth="1"/>
    <col min="8451" max="8451" width="17.625" style="2" bestFit="1" customWidth="1"/>
    <col min="8452" max="8452" width="10.75" style="2" customWidth="1"/>
    <col min="8453" max="8453" width="14.25" style="2" customWidth="1"/>
    <col min="8454" max="8454" width="49.25" style="2" bestFit="1" customWidth="1"/>
    <col min="8455" max="8704" width="9" style="2"/>
    <col min="8705" max="8705" width="2" style="2" customWidth="1"/>
    <col min="8706" max="8706" width="5" style="2" customWidth="1"/>
    <col min="8707" max="8707" width="17.625" style="2" bestFit="1" customWidth="1"/>
    <col min="8708" max="8708" width="10.75" style="2" customWidth="1"/>
    <col min="8709" max="8709" width="14.25" style="2" customWidth="1"/>
    <col min="8710" max="8710" width="49.25" style="2" bestFit="1" customWidth="1"/>
    <col min="8711" max="8960" width="9" style="2"/>
    <col min="8961" max="8961" width="2" style="2" customWidth="1"/>
    <col min="8962" max="8962" width="5" style="2" customWidth="1"/>
    <col min="8963" max="8963" width="17.625" style="2" bestFit="1" customWidth="1"/>
    <col min="8964" max="8964" width="10.75" style="2" customWidth="1"/>
    <col min="8965" max="8965" width="14.25" style="2" customWidth="1"/>
    <col min="8966" max="8966" width="49.25" style="2" bestFit="1" customWidth="1"/>
    <col min="8967" max="9216" width="9" style="2"/>
    <col min="9217" max="9217" width="2" style="2" customWidth="1"/>
    <col min="9218" max="9218" width="5" style="2" customWidth="1"/>
    <col min="9219" max="9219" width="17.625" style="2" bestFit="1" customWidth="1"/>
    <col min="9220" max="9220" width="10.75" style="2" customWidth="1"/>
    <col min="9221" max="9221" width="14.25" style="2" customWidth="1"/>
    <col min="9222" max="9222" width="49.25" style="2" bestFit="1" customWidth="1"/>
    <col min="9223" max="9472" width="9" style="2"/>
    <col min="9473" max="9473" width="2" style="2" customWidth="1"/>
    <col min="9474" max="9474" width="5" style="2" customWidth="1"/>
    <col min="9475" max="9475" width="17.625" style="2" bestFit="1" customWidth="1"/>
    <col min="9476" max="9476" width="10.75" style="2" customWidth="1"/>
    <col min="9477" max="9477" width="14.25" style="2" customWidth="1"/>
    <col min="9478" max="9478" width="49.25" style="2" bestFit="1" customWidth="1"/>
    <col min="9479" max="9728" width="9" style="2"/>
    <col min="9729" max="9729" width="2" style="2" customWidth="1"/>
    <col min="9730" max="9730" width="5" style="2" customWidth="1"/>
    <col min="9731" max="9731" width="17.625" style="2" bestFit="1" customWidth="1"/>
    <col min="9732" max="9732" width="10.75" style="2" customWidth="1"/>
    <col min="9733" max="9733" width="14.25" style="2" customWidth="1"/>
    <col min="9734" max="9734" width="49.25" style="2" bestFit="1" customWidth="1"/>
    <col min="9735" max="9984" width="9" style="2"/>
    <col min="9985" max="9985" width="2" style="2" customWidth="1"/>
    <col min="9986" max="9986" width="5" style="2" customWidth="1"/>
    <col min="9987" max="9987" width="17.625" style="2" bestFit="1" customWidth="1"/>
    <col min="9988" max="9988" width="10.75" style="2" customWidth="1"/>
    <col min="9989" max="9989" width="14.25" style="2" customWidth="1"/>
    <col min="9990" max="9990" width="49.25" style="2" bestFit="1" customWidth="1"/>
    <col min="9991" max="10240" width="9" style="2"/>
    <col min="10241" max="10241" width="2" style="2" customWidth="1"/>
    <col min="10242" max="10242" width="5" style="2" customWidth="1"/>
    <col min="10243" max="10243" width="17.625" style="2" bestFit="1" customWidth="1"/>
    <col min="10244" max="10244" width="10.75" style="2" customWidth="1"/>
    <col min="10245" max="10245" width="14.25" style="2" customWidth="1"/>
    <col min="10246" max="10246" width="49.25" style="2" bestFit="1" customWidth="1"/>
    <col min="10247" max="10496" width="9" style="2"/>
    <col min="10497" max="10497" width="2" style="2" customWidth="1"/>
    <col min="10498" max="10498" width="5" style="2" customWidth="1"/>
    <col min="10499" max="10499" width="17.625" style="2" bestFit="1" customWidth="1"/>
    <col min="10500" max="10500" width="10.75" style="2" customWidth="1"/>
    <col min="10501" max="10501" width="14.25" style="2" customWidth="1"/>
    <col min="10502" max="10502" width="49.25" style="2" bestFit="1" customWidth="1"/>
    <col min="10503" max="10752" width="9" style="2"/>
    <col min="10753" max="10753" width="2" style="2" customWidth="1"/>
    <col min="10754" max="10754" width="5" style="2" customWidth="1"/>
    <col min="10755" max="10755" width="17.625" style="2" bestFit="1" customWidth="1"/>
    <col min="10756" max="10756" width="10.75" style="2" customWidth="1"/>
    <col min="10757" max="10757" width="14.25" style="2" customWidth="1"/>
    <col min="10758" max="10758" width="49.25" style="2" bestFit="1" customWidth="1"/>
    <col min="10759" max="11008" width="9" style="2"/>
    <col min="11009" max="11009" width="2" style="2" customWidth="1"/>
    <col min="11010" max="11010" width="5" style="2" customWidth="1"/>
    <col min="11011" max="11011" width="17.625" style="2" bestFit="1" customWidth="1"/>
    <col min="11012" max="11012" width="10.75" style="2" customWidth="1"/>
    <col min="11013" max="11013" width="14.25" style="2" customWidth="1"/>
    <col min="11014" max="11014" width="49.25" style="2" bestFit="1" customWidth="1"/>
    <col min="11015" max="11264" width="9" style="2"/>
    <col min="11265" max="11265" width="2" style="2" customWidth="1"/>
    <col min="11266" max="11266" width="5" style="2" customWidth="1"/>
    <col min="11267" max="11267" width="17.625" style="2" bestFit="1" customWidth="1"/>
    <col min="11268" max="11268" width="10.75" style="2" customWidth="1"/>
    <col min="11269" max="11269" width="14.25" style="2" customWidth="1"/>
    <col min="11270" max="11270" width="49.25" style="2" bestFit="1" customWidth="1"/>
    <col min="11271" max="11520" width="9" style="2"/>
    <col min="11521" max="11521" width="2" style="2" customWidth="1"/>
    <col min="11522" max="11522" width="5" style="2" customWidth="1"/>
    <col min="11523" max="11523" width="17.625" style="2" bestFit="1" customWidth="1"/>
    <col min="11524" max="11524" width="10.75" style="2" customWidth="1"/>
    <col min="11525" max="11525" width="14.25" style="2" customWidth="1"/>
    <col min="11526" max="11526" width="49.25" style="2" bestFit="1" customWidth="1"/>
    <col min="11527" max="11776" width="9" style="2"/>
    <col min="11777" max="11777" width="2" style="2" customWidth="1"/>
    <col min="11778" max="11778" width="5" style="2" customWidth="1"/>
    <col min="11779" max="11779" width="17.625" style="2" bestFit="1" customWidth="1"/>
    <col min="11780" max="11780" width="10.75" style="2" customWidth="1"/>
    <col min="11781" max="11781" width="14.25" style="2" customWidth="1"/>
    <col min="11782" max="11782" width="49.25" style="2" bestFit="1" customWidth="1"/>
    <col min="11783" max="12032" width="9" style="2"/>
    <col min="12033" max="12033" width="2" style="2" customWidth="1"/>
    <col min="12034" max="12034" width="5" style="2" customWidth="1"/>
    <col min="12035" max="12035" width="17.625" style="2" bestFit="1" customWidth="1"/>
    <col min="12036" max="12036" width="10.75" style="2" customWidth="1"/>
    <col min="12037" max="12037" width="14.25" style="2" customWidth="1"/>
    <col min="12038" max="12038" width="49.25" style="2" bestFit="1" customWidth="1"/>
    <col min="12039" max="12288" width="9" style="2"/>
    <col min="12289" max="12289" width="2" style="2" customWidth="1"/>
    <col min="12290" max="12290" width="5" style="2" customWidth="1"/>
    <col min="12291" max="12291" width="17.625" style="2" bestFit="1" customWidth="1"/>
    <col min="12292" max="12292" width="10.75" style="2" customWidth="1"/>
    <col min="12293" max="12293" width="14.25" style="2" customWidth="1"/>
    <col min="12294" max="12294" width="49.25" style="2" bestFit="1" customWidth="1"/>
    <col min="12295" max="12544" width="9" style="2"/>
    <col min="12545" max="12545" width="2" style="2" customWidth="1"/>
    <col min="12546" max="12546" width="5" style="2" customWidth="1"/>
    <col min="12547" max="12547" width="17.625" style="2" bestFit="1" customWidth="1"/>
    <col min="12548" max="12548" width="10.75" style="2" customWidth="1"/>
    <col min="12549" max="12549" width="14.25" style="2" customWidth="1"/>
    <col min="12550" max="12550" width="49.25" style="2" bestFit="1" customWidth="1"/>
    <col min="12551" max="12800" width="9" style="2"/>
    <col min="12801" max="12801" width="2" style="2" customWidth="1"/>
    <col min="12802" max="12802" width="5" style="2" customWidth="1"/>
    <col min="12803" max="12803" width="17.625" style="2" bestFit="1" customWidth="1"/>
    <col min="12804" max="12804" width="10.75" style="2" customWidth="1"/>
    <col min="12805" max="12805" width="14.25" style="2" customWidth="1"/>
    <col min="12806" max="12806" width="49.25" style="2" bestFit="1" customWidth="1"/>
    <col min="12807" max="13056" width="9" style="2"/>
    <col min="13057" max="13057" width="2" style="2" customWidth="1"/>
    <col min="13058" max="13058" width="5" style="2" customWidth="1"/>
    <col min="13059" max="13059" width="17.625" style="2" bestFit="1" customWidth="1"/>
    <col min="13060" max="13060" width="10.75" style="2" customWidth="1"/>
    <col min="13061" max="13061" width="14.25" style="2" customWidth="1"/>
    <col min="13062" max="13062" width="49.25" style="2" bestFit="1" customWidth="1"/>
    <col min="13063" max="13312" width="9" style="2"/>
    <col min="13313" max="13313" width="2" style="2" customWidth="1"/>
    <col min="13314" max="13314" width="5" style="2" customWidth="1"/>
    <col min="13315" max="13315" width="17.625" style="2" bestFit="1" customWidth="1"/>
    <col min="13316" max="13316" width="10.75" style="2" customWidth="1"/>
    <col min="13317" max="13317" width="14.25" style="2" customWidth="1"/>
    <col min="13318" max="13318" width="49.25" style="2" bestFit="1" customWidth="1"/>
    <col min="13319" max="13568" width="9" style="2"/>
    <col min="13569" max="13569" width="2" style="2" customWidth="1"/>
    <col min="13570" max="13570" width="5" style="2" customWidth="1"/>
    <col min="13571" max="13571" width="17.625" style="2" bestFit="1" customWidth="1"/>
    <col min="13572" max="13572" width="10.75" style="2" customWidth="1"/>
    <col min="13573" max="13573" width="14.25" style="2" customWidth="1"/>
    <col min="13574" max="13574" width="49.25" style="2" bestFit="1" customWidth="1"/>
    <col min="13575" max="13824" width="9" style="2"/>
    <col min="13825" max="13825" width="2" style="2" customWidth="1"/>
    <col min="13826" max="13826" width="5" style="2" customWidth="1"/>
    <col min="13827" max="13827" width="17.625" style="2" bestFit="1" customWidth="1"/>
    <col min="13828" max="13828" width="10.75" style="2" customWidth="1"/>
    <col min="13829" max="13829" width="14.25" style="2" customWidth="1"/>
    <col min="13830" max="13830" width="49.25" style="2" bestFit="1" customWidth="1"/>
    <col min="13831" max="14080" width="9" style="2"/>
    <col min="14081" max="14081" width="2" style="2" customWidth="1"/>
    <col min="14082" max="14082" width="5" style="2" customWidth="1"/>
    <col min="14083" max="14083" width="17.625" style="2" bestFit="1" customWidth="1"/>
    <col min="14084" max="14084" width="10.75" style="2" customWidth="1"/>
    <col min="14085" max="14085" width="14.25" style="2" customWidth="1"/>
    <col min="14086" max="14086" width="49.25" style="2" bestFit="1" customWidth="1"/>
    <col min="14087" max="14336" width="9" style="2"/>
    <col min="14337" max="14337" width="2" style="2" customWidth="1"/>
    <col min="14338" max="14338" width="5" style="2" customWidth="1"/>
    <col min="14339" max="14339" width="17.625" style="2" bestFit="1" customWidth="1"/>
    <col min="14340" max="14340" width="10.75" style="2" customWidth="1"/>
    <col min="14341" max="14341" width="14.25" style="2" customWidth="1"/>
    <col min="14342" max="14342" width="49.25" style="2" bestFit="1" customWidth="1"/>
    <col min="14343" max="14592" width="9" style="2"/>
    <col min="14593" max="14593" width="2" style="2" customWidth="1"/>
    <col min="14594" max="14594" width="5" style="2" customWidth="1"/>
    <col min="14595" max="14595" width="17.625" style="2" bestFit="1" customWidth="1"/>
    <col min="14596" max="14596" width="10.75" style="2" customWidth="1"/>
    <col min="14597" max="14597" width="14.25" style="2" customWidth="1"/>
    <col min="14598" max="14598" width="49.25" style="2" bestFit="1" customWidth="1"/>
    <col min="14599" max="14848" width="9" style="2"/>
    <col min="14849" max="14849" width="2" style="2" customWidth="1"/>
    <col min="14850" max="14850" width="5" style="2" customWidth="1"/>
    <col min="14851" max="14851" width="17.625" style="2" bestFit="1" customWidth="1"/>
    <col min="14852" max="14852" width="10.75" style="2" customWidth="1"/>
    <col min="14853" max="14853" width="14.25" style="2" customWidth="1"/>
    <col min="14854" max="14854" width="49.25" style="2" bestFit="1" customWidth="1"/>
    <col min="14855" max="15104" width="9" style="2"/>
    <col min="15105" max="15105" width="2" style="2" customWidth="1"/>
    <col min="15106" max="15106" width="5" style="2" customWidth="1"/>
    <col min="15107" max="15107" width="17.625" style="2" bestFit="1" customWidth="1"/>
    <col min="15108" max="15108" width="10.75" style="2" customWidth="1"/>
    <col min="15109" max="15109" width="14.25" style="2" customWidth="1"/>
    <col min="15110" max="15110" width="49.25" style="2" bestFit="1" customWidth="1"/>
    <col min="15111" max="15360" width="9" style="2"/>
    <col min="15361" max="15361" width="2" style="2" customWidth="1"/>
    <col min="15362" max="15362" width="5" style="2" customWidth="1"/>
    <col min="15363" max="15363" width="17.625" style="2" bestFit="1" customWidth="1"/>
    <col min="15364" max="15364" width="10.75" style="2" customWidth="1"/>
    <col min="15365" max="15365" width="14.25" style="2" customWidth="1"/>
    <col min="15366" max="15366" width="49.25" style="2" bestFit="1" customWidth="1"/>
    <col min="15367" max="15616" width="9" style="2"/>
    <col min="15617" max="15617" width="2" style="2" customWidth="1"/>
    <col min="15618" max="15618" width="5" style="2" customWidth="1"/>
    <col min="15619" max="15619" width="17.625" style="2" bestFit="1" customWidth="1"/>
    <col min="15620" max="15620" width="10.75" style="2" customWidth="1"/>
    <col min="15621" max="15621" width="14.25" style="2" customWidth="1"/>
    <col min="15622" max="15622" width="49.25" style="2" bestFit="1" customWidth="1"/>
    <col min="15623" max="15872" width="9" style="2"/>
    <col min="15873" max="15873" width="2" style="2" customWidth="1"/>
    <col min="15874" max="15874" width="5" style="2" customWidth="1"/>
    <col min="15875" max="15875" width="17.625" style="2" bestFit="1" customWidth="1"/>
    <col min="15876" max="15876" width="10.75" style="2" customWidth="1"/>
    <col min="15877" max="15877" width="14.25" style="2" customWidth="1"/>
    <col min="15878" max="15878" width="49.25" style="2" bestFit="1" customWidth="1"/>
    <col min="15879" max="16128" width="9" style="2"/>
    <col min="16129" max="16129" width="2" style="2" customWidth="1"/>
    <col min="16130" max="16130" width="5" style="2" customWidth="1"/>
    <col min="16131" max="16131" width="17.625" style="2" bestFit="1" customWidth="1"/>
    <col min="16132" max="16132" width="10.75" style="2" customWidth="1"/>
    <col min="16133" max="16133" width="14.25" style="2" customWidth="1"/>
    <col min="16134" max="16134" width="49.25" style="2" bestFit="1" customWidth="1"/>
    <col min="16135" max="16384" width="9" style="2"/>
  </cols>
  <sheetData>
    <row r="2" spans="2:6" ht="17.25">
      <c r="B2" s="1" t="s">
        <v>343</v>
      </c>
      <c r="D2" s="1"/>
    </row>
    <row r="3" spans="2:6" ht="12.4" customHeight="1"/>
    <row r="4" spans="2:6" ht="12.4" customHeight="1">
      <c r="B4" s="3" t="s">
        <v>0</v>
      </c>
    </row>
    <row r="5" spans="2:6" ht="62.85" customHeight="1">
      <c r="B5" s="636" t="s">
        <v>352</v>
      </c>
      <c r="C5" s="636"/>
      <c r="D5" s="636"/>
      <c r="E5" s="636"/>
      <c r="F5" s="636"/>
    </row>
    <row r="6" spans="2:6" ht="14.25" customHeight="1" thickBot="1">
      <c r="B6" s="4" t="s">
        <v>1</v>
      </c>
      <c r="D6" s="5"/>
    </row>
    <row r="7" spans="2:6" ht="20.100000000000001" customHeight="1">
      <c r="B7" s="6" t="s">
        <v>2</v>
      </c>
      <c r="C7" s="7" t="s">
        <v>3</v>
      </c>
      <c r="D7" s="8" t="s">
        <v>4</v>
      </c>
      <c r="E7" s="7"/>
      <c r="F7" s="9" t="s">
        <v>5</v>
      </c>
    </row>
    <row r="8" spans="2:6" ht="31.5" customHeight="1">
      <c r="B8" s="463" t="s">
        <v>334</v>
      </c>
      <c r="C8" s="464" t="s">
        <v>289</v>
      </c>
      <c r="D8" s="465" t="s">
        <v>289</v>
      </c>
      <c r="E8" s="642" t="s">
        <v>6</v>
      </c>
      <c r="F8" s="466" t="s">
        <v>290</v>
      </c>
    </row>
    <row r="9" spans="2:6" ht="35.85" customHeight="1">
      <c r="B9" s="467">
        <v>2</v>
      </c>
      <c r="C9" s="464" t="s">
        <v>291</v>
      </c>
      <c r="D9" s="465" t="s">
        <v>291</v>
      </c>
      <c r="E9" s="643"/>
      <c r="F9" s="466" t="s">
        <v>292</v>
      </c>
    </row>
    <row r="10" spans="2:6" ht="17.850000000000001" customHeight="1">
      <c r="B10" s="10">
        <v>3</v>
      </c>
      <c r="C10" s="11" t="s">
        <v>7</v>
      </c>
      <c r="D10" s="644" t="s">
        <v>8</v>
      </c>
      <c r="E10" s="12" t="s">
        <v>7</v>
      </c>
      <c r="F10" s="13" t="s">
        <v>9</v>
      </c>
    </row>
    <row r="11" spans="2:6" ht="17.850000000000001" customHeight="1">
      <c r="B11" s="14">
        <v>4</v>
      </c>
      <c r="C11" s="15" t="s">
        <v>10</v>
      </c>
      <c r="D11" s="645"/>
      <c r="E11" s="12" t="s">
        <v>11</v>
      </c>
      <c r="F11" s="13" t="s">
        <v>12</v>
      </c>
    </row>
    <row r="12" spans="2:6" ht="17.850000000000001" customHeight="1">
      <c r="B12" s="14">
        <v>5</v>
      </c>
      <c r="C12" s="15" t="s">
        <v>13</v>
      </c>
      <c r="D12" s="645"/>
      <c r="E12" s="637" t="s">
        <v>14</v>
      </c>
      <c r="F12" s="16" t="s">
        <v>15</v>
      </c>
    </row>
    <row r="13" spans="2:6" ht="17.850000000000001" customHeight="1">
      <c r="B13" s="14">
        <v>6</v>
      </c>
      <c r="C13" s="15" t="s">
        <v>16</v>
      </c>
      <c r="D13" s="645"/>
      <c r="E13" s="638"/>
      <c r="F13" s="17" t="s">
        <v>17</v>
      </c>
    </row>
    <row r="14" spans="2:6" ht="17.850000000000001" customHeight="1">
      <c r="B14" s="14">
        <v>7</v>
      </c>
      <c r="C14" s="15" t="s">
        <v>18</v>
      </c>
      <c r="D14" s="645"/>
      <c r="E14" s="638"/>
      <c r="F14" s="17" t="s">
        <v>19</v>
      </c>
    </row>
    <row r="15" spans="2:6" ht="17.850000000000001" customHeight="1">
      <c r="B15" s="14">
        <v>8</v>
      </c>
      <c r="C15" s="15" t="s">
        <v>20</v>
      </c>
      <c r="D15" s="645"/>
      <c r="E15" s="638"/>
      <c r="F15" s="17" t="s">
        <v>21</v>
      </c>
    </row>
    <row r="16" spans="2:6" ht="17.850000000000001" customHeight="1">
      <c r="B16" s="14">
        <v>9</v>
      </c>
      <c r="C16" s="15" t="s">
        <v>22</v>
      </c>
      <c r="D16" s="645"/>
      <c r="E16" s="639"/>
      <c r="F16" s="18" t="s">
        <v>23</v>
      </c>
    </row>
    <row r="17" spans="2:6" ht="17.850000000000001" customHeight="1">
      <c r="B17" s="14">
        <v>10</v>
      </c>
      <c r="C17" s="15" t="s">
        <v>24</v>
      </c>
      <c r="D17" s="645"/>
      <c r="E17" s="12" t="s">
        <v>24</v>
      </c>
      <c r="F17" s="13" t="s">
        <v>25</v>
      </c>
    </row>
    <row r="18" spans="2:6" ht="17.850000000000001" customHeight="1">
      <c r="B18" s="19">
        <v>11</v>
      </c>
      <c r="C18" s="568" t="s">
        <v>335</v>
      </c>
      <c r="D18" s="646"/>
      <c r="E18" s="566" t="s">
        <v>335</v>
      </c>
      <c r="F18" s="567" t="s">
        <v>336</v>
      </c>
    </row>
    <row r="19" spans="2:6" ht="17.850000000000001" customHeight="1">
      <c r="B19" s="10">
        <v>12</v>
      </c>
      <c r="C19" s="11" t="s">
        <v>26</v>
      </c>
      <c r="D19" s="640" t="s">
        <v>27</v>
      </c>
      <c r="E19" s="12" t="s">
        <v>26</v>
      </c>
      <c r="F19" s="13" t="s">
        <v>28</v>
      </c>
    </row>
    <row r="20" spans="2:6" ht="17.850000000000001" customHeight="1">
      <c r="B20" s="19">
        <v>13</v>
      </c>
      <c r="C20" s="20" t="s">
        <v>29</v>
      </c>
      <c r="D20" s="641"/>
      <c r="E20" s="12" t="s">
        <v>29</v>
      </c>
      <c r="F20" s="13" t="s">
        <v>30</v>
      </c>
    </row>
    <row r="21" spans="2:6" ht="17.850000000000001" customHeight="1">
      <c r="B21" s="468">
        <v>14</v>
      </c>
      <c r="C21" s="469" t="s">
        <v>31</v>
      </c>
      <c r="D21" s="632"/>
      <c r="E21" s="634"/>
      <c r="F21" s="470" t="s">
        <v>32</v>
      </c>
    </row>
    <row r="22" spans="2:6" ht="14.25" thickBot="1">
      <c r="B22" s="471">
        <v>15</v>
      </c>
      <c r="C22" s="472" t="s">
        <v>293</v>
      </c>
      <c r="D22" s="633"/>
      <c r="E22" s="635"/>
      <c r="F22" s="473" t="s">
        <v>294</v>
      </c>
    </row>
    <row r="24" spans="2:6">
      <c r="B24" s="704" t="s">
        <v>356</v>
      </c>
    </row>
  </sheetData>
  <mergeCells count="7">
    <mergeCell ref="D21:D22"/>
    <mergeCell ref="E21:E22"/>
    <mergeCell ref="B5:F5"/>
    <mergeCell ref="E12:E16"/>
    <mergeCell ref="D19:D20"/>
    <mergeCell ref="E8:E9"/>
    <mergeCell ref="D10:D18"/>
  </mergeCells>
  <phoneticPr fontId="8"/>
  <pageMargins left="0.25" right="0.25" top="0.75" bottom="0.75" header="0.3" footer="0.3"/>
  <pageSetup paperSize="9" scale="97"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T47"/>
  <sheetViews>
    <sheetView tabSelected="1" workbookViewId="0"/>
  </sheetViews>
  <sheetFormatPr defaultRowHeight="12"/>
  <cols>
    <col min="1" max="1" width="3.125" style="475" customWidth="1"/>
    <col min="2" max="2" width="6.25" style="508" customWidth="1"/>
    <col min="3" max="3" width="42.75" style="475" customWidth="1"/>
    <col min="4" max="4" width="12.625" style="475" customWidth="1"/>
    <col min="5" max="5" width="3.125" style="475" customWidth="1"/>
    <col min="6" max="6" width="9" style="475" customWidth="1"/>
    <col min="7" max="7" width="6.25" style="508" hidden="1" customWidth="1"/>
    <col min="8" max="8" width="42.75" style="475" hidden="1" customWidth="1"/>
    <col min="9" max="10" width="12.625" style="475" hidden="1" customWidth="1"/>
    <col min="11" max="11" width="9" style="475" hidden="1" customWidth="1"/>
    <col min="12" max="12" width="9" style="475"/>
    <col min="13" max="13" width="6.25" style="508" customWidth="1"/>
    <col min="14" max="14" width="42.75" style="475" customWidth="1"/>
    <col min="15" max="15" width="12.625" style="475" customWidth="1"/>
    <col min="16" max="17" width="9" style="475"/>
    <col min="18" max="18" width="6.25" style="508" customWidth="1"/>
    <col min="19" max="19" width="42.75" style="475" customWidth="1"/>
    <col min="20" max="20" width="12.625" style="475" customWidth="1"/>
    <col min="21" max="16384" width="9" style="475"/>
  </cols>
  <sheetData>
    <row r="1" spans="2:20" ht="12.75" thickBot="1">
      <c r="B1" s="474"/>
      <c r="G1" s="474"/>
      <c r="M1" s="474"/>
      <c r="R1" s="474"/>
    </row>
    <row r="2" spans="2:20" ht="18.75" thickTop="1" thickBot="1">
      <c r="B2" s="476" t="s">
        <v>33</v>
      </c>
      <c r="C2" s="477"/>
      <c r="G2" s="476"/>
      <c r="H2" s="477"/>
      <c r="M2" s="476"/>
      <c r="N2" s="477"/>
      <c r="Q2" s="647" t="s">
        <v>345</v>
      </c>
      <c r="R2" s="648"/>
      <c r="S2" s="648"/>
      <c r="T2" s="649"/>
    </row>
    <row r="3" spans="2:20" ht="12" customHeight="1" thickTop="1">
      <c r="B3" s="478"/>
      <c r="C3" s="479"/>
      <c r="D3" s="480"/>
      <c r="E3" s="481"/>
      <c r="G3" s="478"/>
      <c r="H3" s="479"/>
      <c r="I3" s="480"/>
      <c r="J3" s="480"/>
      <c r="M3" s="478"/>
      <c r="N3" s="479"/>
      <c r="O3" s="480"/>
      <c r="R3" s="478"/>
      <c r="S3" s="479"/>
      <c r="T3" s="480"/>
    </row>
    <row r="4" spans="2:20" ht="94.5" customHeight="1" thickBot="1">
      <c r="B4" s="474"/>
      <c r="C4" s="482" t="s">
        <v>295</v>
      </c>
      <c r="D4" s="483" t="s">
        <v>99</v>
      </c>
      <c r="G4" s="474"/>
      <c r="H4" s="484"/>
      <c r="I4" s="474"/>
      <c r="J4" s="474"/>
      <c r="M4" s="474"/>
      <c r="N4" s="482" t="s">
        <v>296</v>
      </c>
      <c r="O4" s="483" t="s">
        <v>99</v>
      </c>
      <c r="R4" s="474"/>
      <c r="S4" s="482" t="s">
        <v>297</v>
      </c>
      <c r="T4" s="483" t="s">
        <v>99</v>
      </c>
    </row>
    <row r="5" spans="2:20" ht="27.75" thickBot="1">
      <c r="B5" s="485" t="s">
        <v>298</v>
      </c>
      <c r="C5" s="486" t="s">
        <v>299</v>
      </c>
      <c r="D5" s="487" t="s">
        <v>300</v>
      </c>
      <c r="G5" s="488" t="s">
        <v>298</v>
      </c>
      <c r="H5" s="489" t="s">
        <v>299</v>
      </c>
      <c r="I5" s="490" t="s">
        <v>301</v>
      </c>
      <c r="J5" s="491" t="s">
        <v>303</v>
      </c>
      <c r="M5" s="485" t="s">
        <v>298</v>
      </c>
      <c r="N5" s="486" t="s">
        <v>299</v>
      </c>
      <c r="O5" s="492" t="s">
        <v>304</v>
      </c>
      <c r="R5" s="485" t="s">
        <v>298</v>
      </c>
      <c r="S5" s="486" t="s">
        <v>299</v>
      </c>
      <c r="T5" s="492" t="s">
        <v>304</v>
      </c>
    </row>
    <row r="6" spans="2:20">
      <c r="B6" s="589">
        <f>'１次効果'!B51</f>
        <v>1</v>
      </c>
      <c r="C6" s="493" t="str">
        <f>'１次効果'!C51</f>
        <v>農業</v>
      </c>
      <c r="D6" s="494"/>
      <c r="G6" s="495">
        <f t="shared" ref="G6:G44" si="0">B6</f>
        <v>1</v>
      </c>
      <c r="H6" s="593" t="str">
        <f t="shared" ref="H6:H44" si="1">C6</f>
        <v>農業</v>
      </c>
      <c r="I6" s="496">
        <f>+$D6*マージン率!$C3</f>
        <v>0</v>
      </c>
      <c r="J6" s="496">
        <f>+$D6*マージン率!$D3</f>
        <v>0</v>
      </c>
      <c r="M6" s="589">
        <f t="shared" ref="M6:M44" si="2">B6</f>
        <v>1</v>
      </c>
      <c r="N6" s="590" t="str">
        <f t="shared" ref="N6:N44" si="3">C6</f>
        <v>農業</v>
      </c>
      <c r="O6" s="497">
        <f>+D6+SUM(I6:J6)</f>
        <v>0</v>
      </c>
      <c r="R6" s="589">
        <f t="shared" ref="R6:R44" si="4">B6</f>
        <v>1</v>
      </c>
      <c r="S6" s="590" t="str">
        <f t="shared" ref="S6:S44" si="5">C6</f>
        <v>農業</v>
      </c>
      <c r="T6" s="494">
        <f>+O6</f>
        <v>0</v>
      </c>
    </row>
    <row r="7" spans="2:20">
      <c r="B7" s="591">
        <f>'１次効果'!B52</f>
        <v>2</v>
      </c>
      <c r="C7" s="625" t="str">
        <f>'１次効果'!C52</f>
        <v>林業</v>
      </c>
      <c r="D7" s="498"/>
      <c r="G7" s="499">
        <f t="shared" si="0"/>
        <v>2</v>
      </c>
      <c r="H7" s="593" t="str">
        <f t="shared" si="1"/>
        <v>林業</v>
      </c>
      <c r="I7" s="496">
        <f>+$D7*マージン率!$C4</f>
        <v>0</v>
      </c>
      <c r="J7" s="496">
        <f>+$D7*マージン率!$D4</f>
        <v>0</v>
      </c>
      <c r="M7" s="591">
        <f t="shared" si="2"/>
        <v>2</v>
      </c>
      <c r="N7" s="592" t="str">
        <f t="shared" si="3"/>
        <v>林業</v>
      </c>
      <c r="O7" s="500">
        <f t="shared" ref="O7:O44" si="6">+D7+SUM(I7:J7)</f>
        <v>0</v>
      </c>
      <c r="R7" s="591">
        <f t="shared" si="4"/>
        <v>2</v>
      </c>
      <c r="S7" s="592" t="str">
        <f t="shared" si="5"/>
        <v>林業</v>
      </c>
      <c r="T7" s="498">
        <f t="shared" ref="T7:T44" si="7">+O7</f>
        <v>0</v>
      </c>
    </row>
    <row r="8" spans="2:20">
      <c r="B8" s="591">
        <f>'１次効果'!B53</f>
        <v>3</v>
      </c>
      <c r="C8" s="625" t="str">
        <f>'１次効果'!C53</f>
        <v>漁業</v>
      </c>
      <c r="D8" s="498"/>
      <c r="G8" s="499">
        <f t="shared" si="0"/>
        <v>3</v>
      </c>
      <c r="H8" s="593" t="str">
        <f t="shared" si="1"/>
        <v>漁業</v>
      </c>
      <c r="I8" s="496">
        <f>+$D8*マージン率!$C5</f>
        <v>0</v>
      </c>
      <c r="J8" s="496">
        <f>+$D8*マージン率!$D5</f>
        <v>0</v>
      </c>
      <c r="M8" s="591">
        <f t="shared" si="2"/>
        <v>3</v>
      </c>
      <c r="N8" s="592" t="str">
        <f t="shared" si="3"/>
        <v>漁業</v>
      </c>
      <c r="O8" s="500">
        <f t="shared" si="6"/>
        <v>0</v>
      </c>
      <c r="R8" s="591">
        <f t="shared" si="4"/>
        <v>3</v>
      </c>
      <c r="S8" s="592" t="str">
        <f t="shared" si="5"/>
        <v>漁業</v>
      </c>
      <c r="T8" s="498">
        <f t="shared" si="7"/>
        <v>0</v>
      </c>
    </row>
    <row r="9" spans="2:20">
      <c r="B9" s="591">
        <f>'１次効果'!B54</f>
        <v>4</v>
      </c>
      <c r="C9" s="625" t="str">
        <f>'１次効果'!C54</f>
        <v>鉱業</v>
      </c>
      <c r="D9" s="498"/>
      <c r="G9" s="499">
        <f t="shared" si="0"/>
        <v>4</v>
      </c>
      <c r="H9" s="593" t="str">
        <f t="shared" si="1"/>
        <v>鉱業</v>
      </c>
      <c r="I9" s="496">
        <f>+$D9*マージン率!$C6</f>
        <v>0</v>
      </c>
      <c r="J9" s="496">
        <f>+$D9*マージン率!$D6</f>
        <v>0</v>
      </c>
      <c r="M9" s="591">
        <f t="shared" si="2"/>
        <v>4</v>
      </c>
      <c r="N9" s="592" t="str">
        <f t="shared" si="3"/>
        <v>鉱業</v>
      </c>
      <c r="O9" s="500">
        <f t="shared" si="6"/>
        <v>0</v>
      </c>
      <c r="R9" s="591">
        <f t="shared" si="4"/>
        <v>4</v>
      </c>
      <c r="S9" s="592" t="str">
        <f t="shared" si="5"/>
        <v>鉱業</v>
      </c>
      <c r="T9" s="498">
        <f t="shared" si="7"/>
        <v>0</v>
      </c>
    </row>
    <row r="10" spans="2:20" ht="12.95" customHeight="1">
      <c r="B10" s="591">
        <f>'１次効果'!B55</f>
        <v>5</v>
      </c>
      <c r="C10" s="625" t="str">
        <f>'１次効果'!C55</f>
        <v>飲食料品</v>
      </c>
      <c r="D10" s="498"/>
      <c r="G10" s="499">
        <f t="shared" si="0"/>
        <v>5</v>
      </c>
      <c r="H10" s="593" t="str">
        <f t="shared" si="1"/>
        <v>飲食料品</v>
      </c>
      <c r="I10" s="496">
        <f>+$D10*マージン率!$C7</f>
        <v>0</v>
      </c>
      <c r="J10" s="496">
        <f>+$D10*マージン率!$D7</f>
        <v>0</v>
      </c>
      <c r="M10" s="591">
        <f t="shared" si="2"/>
        <v>5</v>
      </c>
      <c r="N10" s="592" t="str">
        <f t="shared" si="3"/>
        <v>飲食料品</v>
      </c>
      <c r="O10" s="500">
        <f t="shared" si="6"/>
        <v>0</v>
      </c>
      <c r="R10" s="591">
        <f t="shared" si="4"/>
        <v>5</v>
      </c>
      <c r="S10" s="592" t="str">
        <f t="shared" si="5"/>
        <v>飲食料品</v>
      </c>
      <c r="T10" s="498">
        <f t="shared" si="7"/>
        <v>0</v>
      </c>
    </row>
    <row r="11" spans="2:20">
      <c r="B11" s="591">
        <f>'１次効果'!B56</f>
        <v>6</v>
      </c>
      <c r="C11" s="625" t="str">
        <f>'１次効果'!C56</f>
        <v>繊維製品</v>
      </c>
      <c r="D11" s="498"/>
      <c r="G11" s="499">
        <f t="shared" si="0"/>
        <v>6</v>
      </c>
      <c r="H11" s="593" t="str">
        <f t="shared" si="1"/>
        <v>繊維製品</v>
      </c>
      <c r="I11" s="496">
        <f>+$D11*マージン率!$C8</f>
        <v>0</v>
      </c>
      <c r="J11" s="496">
        <f>+$D11*マージン率!$D8</f>
        <v>0</v>
      </c>
      <c r="M11" s="591">
        <f t="shared" si="2"/>
        <v>6</v>
      </c>
      <c r="N11" s="592" t="str">
        <f t="shared" si="3"/>
        <v>繊維製品</v>
      </c>
      <c r="O11" s="500">
        <f t="shared" si="6"/>
        <v>0</v>
      </c>
      <c r="R11" s="591">
        <f t="shared" si="4"/>
        <v>6</v>
      </c>
      <c r="S11" s="592" t="str">
        <f t="shared" si="5"/>
        <v>繊維製品</v>
      </c>
      <c r="T11" s="498">
        <f t="shared" si="7"/>
        <v>0</v>
      </c>
    </row>
    <row r="12" spans="2:20" ht="13.5" customHeight="1">
      <c r="B12" s="591">
        <f>'１次効果'!B57</f>
        <v>7</v>
      </c>
      <c r="C12" s="625" t="str">
        <f>'１次効果'!C57</f>
        <v>パルプ・紙・木製品</v>
      </c>
      <c r="D12" s="498"/>
      <c r="G12" s="499">
        <f t="shared" si="0"/>
        <v>7</v>
      </c>
      <c r="H12" s="593" t="str">
        <f t="shared" si="1"/>
        <v>パルプ・紙・木製品</v>
      </c>
      <c r="I12" s="496">
        <f>+$D12*マージン率!$C9</f>
        <v>0</v>
      </c>
      <c r="J12" s="496">
        <f>+$D12*マージン率!$D9</f>
        <v>0</v>
      </c>
      <c r="M12" s="591">
        <f t="shared" si="2"/>
        <v>7</v>
      </c>
      <c r="N12" s="592" t="str">
        <f t="shared" si="3"/>
        <v>パルプ・紙・木製品</v>
      </c>
      <c r="O12" s="500">
        <f t="shared" si="6"/>
        <v>0</v>
      </c>
      <c r="R12" s="591">
        <f t="shared" si="4"/>
        <v>7</v>
      </c>
      <c r="S12" s="592" t="str">
        <f t="shared" si="5"/>
        <v>パルプ・紙・木製品</v>
      </c>
      <c r="T12" s="498">
        <f t="shared" si="7"/>
        <v>0</v>
      </c>
    </row>
    <row r="13" spans="2:20">
      <c r="B13" s="591">
        <f>'１次効果'!B58</f>
        <v>8</v>
      </c>
      <c r="C13" s="625" t="str">
        <f>'１次効果'!C58</f>
        <v>化学製品</v>
      </c>
      <c r="D13" s="498"/>
      <c r="G13" s="499">
        <f t="shared" si="0"/>
        <v>8</v>
      </c>
      <c r="H13" s="593" t="str">
        <f t="shared" si="1"/>
        <v>化学製品</v>
      </c>
      <c r="I13" s="496">
        <f>+$D13*マージン率!$C10</f>
        <v>0</v>
      </c>
      <c r="J13" s="496">
        <f>+$D13*マージン率!$D10</f>
        <v>0</v>
      </c>
      <c r="M13" s="591">
        <f t="shared" si="2"/>
        <v>8</v>
      </c>
      <c r="N13" s="592" t="str">
        <f t="shared" si="3"/>
        <v>化学製品</v>
      </c>
      <c r="O13" s="500">
        <f t="shared" si="6"/>
        <v>0</v>
      </c>
      <c r="R13" s="591">
        <f t="shared" si="4"/>
        <v>8</v>
      </c>
      <c r="S13" s="592" t="str">
        <f t="shared" si="5"/>
        <v>化学製品</v>
      </c>
      <c r="T13" s="498">
        <f t="shared" si="7"/>
        <v>0</v>
      </c>
    </row>
    <row r="14" spans="2:20">
      <c r="B14" s="591">
        <f>'１次効果'!B59</f>
        <v>9</v>
      </c>
      <c r="C14" s="625" t="str">
        <f>'１次効果'!C59</f>
        <v>石油・石炭製品</v>
      </c>
      <c r="D14" s="498"/>
      <c r="G14" s="499">
        <f t="shared" si="0"/>
        <v>9</v>
      </c>
      <c r="H14" s="593" t="str">
        <f t="shared" si="1"/>
        <v>石油・石炭製品</v>
      </c>
      <c r="I14" s="496">
        <f>+$D14*マージン率!$C11</f>
        <v>0</v>
      </c>
      <c r="J14" s="496">
        <f>+$D14*マージン率!$D11</f>
        <v>0</v>
      </c>
      <c r="M14" s="591">
        <f t="shared" si="2"/>
        <v>9</v>
      </c>
      <c r="N14" s="592" t="str">
        <f t="shared" si="3"/>
        <v>石油・石炭製品</v>
      </c>
      <c r="O14" s="500">
        <f t="shared" si="6"/>
        <v>0</v>
      </c>
      <c r="R14" s="591">
        <f t="shared" si="4"/>
        <v>9</v>
      </c>
      <c r="S14" s="592" t="str">
        <f t="shared" si="5"/>
        <v>石油・石炭製品</v>
      </c>
      <c r="T14" s="498">
        <f t="shared" si="7"/>
        <v>0</v>
      </c>
    </row>
    <row r="15" spans="2:20">
      <c r="B15" s="591">
        <f>'１次効果'!B60</f>
        <v>10</v>
      </c>
      <c r="C15" s="625" t="str">
        <f>'１次効果'!C60</f>
        <v>プラスチック・ゴム製品</v>
      </c>
      <c r="D15" s="498"/>
      <c r="G15" s="499">
        <f t="shared" si="0"/>
        <v>10</v>
      </c>
      <c r="H15" s="593" t="str">
        <f t="shared" si="1"/>
        <v>プラスチック・ゴム製品</v>
      </c>
      <c r="I15" s="496">
        <f>+$D15*マージン率!$C12</f>
        <v>0</v>
      </c>
      <c r="J15" s="496">
        <f>+$D15*マージン率!$D12</f>
        <v>0</v>
      </c>
      <c r="M15" s="591">
        <f t="shared" si="2"/>
        <v>10</v>
      </c>
      <c r="N15" s="592" t="str">
        <f t="shared" si="3"/>
        <v>プラスチック・ゴム製品</v>
      </c>
      <c r="O15" s="500">
        <f t="shared" si="6"/>
        <v>0</v>
      </c>
      <c r="R15" s="591">
        <f t="shared" si="4"/>
        <v>10</v>
      </c>
      <c r="S15" s="592" t="str">
        <f t="shared" si="5"/>
        <v>プラスチック・ゴム製品</v>
      </c>
      <c r="T15" s="498">
        <f t="shared" si="7"/>
        <v>0</v>
      </c>
    </row>
    <row r="16" spans="2:20">
      <c r="B16" s="591">
        <f>'１次効果'!B61</f>
        <v>11</v>
      </c>
      <c r="C16" s="625" t="str">
        <f>'１次効果'!C61</f>
        <v>窯業・土石製品</v>
      </c>
      <c r="D16" s="498"/>
      <c r="G16" s="499">
        <f t="shared" si="0"/>
        <v>11</v>
      </c>
      <c r="H16" s="593" t="str">
        <f t="shared" si="1"/>
        <v>窯業・土石製品</v>
      </c>
      <c r="I16" s="496">
        <f>+$D16*マージン率!$C13</f>
        <v>0</v>
      </c>
      <c r="J16" s="496">
        <f>+$D16*マージン率!$D13</f>
        <v>0</v>
      </c>
      <c r="M16" s="591">
        <f t="shared" si="2"/>
        <v>11</v>
      </c>
      <c r="N16" s="592" t="str">
        <f t="shared" si="3"/>
        <v>窯業・土石製品</v>
      </c>
      <c r="O16" s="500">
        <f t="shared" si="6"/>
        <v>0</v>
      </c>
      <c r="R16" s="591">
        <f t="shared" si="4"/>
        <v>11</v>
      </c>
      <c r="S16" s="592" t="str">
        <f t="shared" si="5"/>
        <v>窯業・土石製品</v>
      </c>
      <c r="T16" s="498">
        <f t="shared" si="7"/>
        <v>0</v>
      </c>
    </row>
    <row r="17" spans="2:20">
      <c r="B17" s="591">
        <f>'１次効果'!B62</f>
        <v>12</v>
      </c>
      <c r="C17" s="625" t="str">
        <f>'１次効果'!C62</f>
        <v>鉄鋼</v>
      </c>
      <c r="D17" s="498"/>
      <c r="G17" s="499">
        <f t="shared" si="0"/>
        <v>12</v>
      </c>
      <c r="H17" s="593" t="str">
        <f t="shared" si="1"/>
        <v>鉄鋼</v>
      </c>
      <c r="I17" s="496">
        <f>+$D17*マージン率!$C14</f>
        <v>0</v>
      </c>
      <c r="J17" s="496">
        <f>+$D17*マージン率!$D14</f>
        <v>0</v>
      </c>
      <c r="M17" s="591">
        <f t="shared" si="2"/>
        <v>12</v>
      </c>
      <c r="N17" s="592" t="str">
        <f t="shared" si="3"/>
        <v>鉄鋼</v>
      </c>
      <c r="O17" s="500">
        <f t="shared" si="6"/>
        <v>0</v>
      </c>
      <c r="R17" s="591">
        <f t="shared" si="4"/>
        <v>12</v>
      </c>
      <c r="S17" s="592" t="str">
        <f t="shared" si="5"/>
        <v>鉄鋼</v>
      </c>
      <c r="T17" s="498">
        <f t="shared" si="7"/>
        <v>0</v>
      </c>
    </row>
    <row r="18" spans="2:20">
      <c r="B18" s="591">
        <f>'１次効果'!B63</f>
        <v>13</v>
      </c>
      <c r="C18" s="625" t="str">
        <f>'１次効果'!C63</f>
        <v>非鉄金属</v>
      </c>
      <c r="D18" s="498"/>
      <c r="G18" s="499">
        <f t="shared" si="0"/>
        <v>13</v>
      </c>
      <c r="H18" s="593" t="str">
        <f t="shared" si="1"/>
        <v>非鉄金属</v>
      </c>
      <c r="I18" s="496">
        <f>+$D18*マージン率!$C15</f>
        <v>0</v>
      </c>
      <c r="J18" s="496">
        <f>+$D18*マージン率!$D15</f>
        <v>0</v>
      </c>
      <c r="M18" s="591">
        <f t="shared" si="2"/>
        <v>13</v>
      </c>
      <c r="N18" s="592" t="str">
        <f t="shared" si="3"/>
        <v>非鉄金属</v>
      </c>
      <c r="O18" s="500">
        <f t="shared" si="6"/>
        <v>0</v>
      </c>
      <c r="R18" s="591">
        <f t="shared" si="4"/>
        <v>13</v>
      </c>
      <c r="S18" s="592" t="str">
        <f t="shared" si="5"/>
        <v>非鉄金属</v>
      </c>
      <c r="T18" s="498">
        <f t="shared" si="7"/>
        <v>0</v>
      </c>
    </row>
    <row r="19" spans="2:20">
      <c r="B19" s="591">
        <f>'１次効果'!B64</f>
        <v>14</v>
      </c>
      <c r="C19" s="625" t="str">
        <f>'１次効果'!C64</f>
        <v>金属製品</v>
      </c>
      <c r="D19" s="498"/>
      <c r="G19" s="499">
        <f t="shared" si="0"/>
        <v>14</v>
      </c>
      <c r="H19" s="593" t="str">
        <f t="shared" si="1"/>
        <v>金属製品</v>
      </c>
      <c r="I19" s="496">
        <f>+$D19*マージン率!$C16</f>
        <v>0</v>
      </c>
      <c r="J19" s="496">
        <f>+$D19*マージン率!$D16</f>
        <v>0</v>
      </c>
      <c r="M19" s="591">
        <f t="shared" si="2"/>
        <v>14</v>
      </c>
      <c r="N19" s="592" t="str">
        <f t="shared" si="3"/>
        <v>金属製品</v>
      </c>
      <c r="O19" s="500">
        <f t="shared" si="6"/>
        <v>0</v>
      </c>
      <c r="R19" s="591">
        <f t="shared" si="4"/>
        <v>14</v>
      </c>
      <c r="S19" s="592" t="str">
        <f t="shared" si="5"/>
        <v>金属製品</v>
      </c>
      <c r="T19" s="498">
        <f t="shared" si="7"/>
        <v>0</v>
      </c>
    </row>
    <row r="20" spans="2:20">
      <c r="B20" s="591">
        <f>'１次効果'!B65</f>
        <v>15</v>
      </c>
      <c r="C20" s="625" t="str">
        <f>'１次効果'!C65</f>
        <v>はん用機械</v>
      </c>
      <c r="D20" s="498"/>
      <c r="G20" s="499">
        <f t="shared" si="0"/>
        <v>15</v>
      </c>
      <c r="H20" s="593" t="str">
        <f t="shared" si="1"/>
        <v>はん用機械</v>
      </c>
      <c r="I20" s="496">
        <f>+$D20*マージン率!$C17</f>
        <v>0</v>
      </c>
      <c r="J20" s="496">
        <f>+$D20*マージン率!$D17</f>
        <v>0</v>
      </c>
      <c r="M20" s="591">
        <f t="shared" si="2"/>
        <v>15</v>
      </c>
      <c r="N20" s="592" t="str">
        <f t="shared" si="3"/>
        <v>はん用機械</v>
      </c>
      <c r="O20" s="500">
        <f t="shared" si="6"/>
        <v>0</v>
      </c>
      <c r="R20" s="591">
        <f t="shared" si="4"/>
        <v>15</v>
      </c>
      <c r="S20" s="592" t="str">
        <f t="shared" si="5"/>
        <v>はん用機械</v>
      </c>
      <c r="T20" s="498">
        <f t="shared" si="7"/>
        <v>0</v>
      </c>
    </row>
    <row r="21" spans="2:20">
      <c r="B21" s="591">
        <f>'１次効果'!B66</f>
        <v>16</v>
      </c>
      <c r="C21" s="625" t="str">
        <f>'１次効果'!C66</f>
        <v>生産用機械</v>
      </c>
      <c r="D21" s="498"/>
      <c r="G21" s="499">
        <f t="shared" si="0"/>
        <v>16</v>
      </c>
      <c r="H21" s="593" t="str">
        <f t="shared" si="1"/>
        <v>生産用機械</v>
      </c>
      <c r="I21" s="496">
        <f>+$D21*マージン率!$C18</f>
        <v>0</v>
      </c>
      <c r="J21" s="496">
        <f>+$D21*マージン率!$D18</f>
        <v>0</v>
      </c>
      <c r="M21" s="591">
        <f t="shared" si="2"/>
        <v>16</v>
      </c>
      <c r="N21" s="592" t="str">
        <f t="shared" si="3"/>
        <v>生産用機械</v>
      </c>
      <c r="O21" s="500">
        <f t="shared" si="6"/>
        <v>0</v>
      </c>
      <c r="R21" s="591">
        <f t="shared" si="4"/>
        <v>16</v>
      </c>
      <c r="S21" s="592" t="str">
        <f t="shared" si="5"/>
        <v>生産用機械</v>
      </c>
      <c r="T21" s="498">
        <f t="shared" si="7"/>
        <v>0</v>
      </c>
    </row>
    <row r="22" spans="2:20">
      <c r="B22" s="591">
        <f>'１次効果'!B67</f>
        <v>17</v>
      </c>
      <c r="C22" s="625" t="str">
        <f>'１次効果'!C67</f>
        <v>業務用機械</v>
      </c>
      <c r="D22" s="498"/>
      <c r="G22" s="499">
        <f t="shared" si="0"/>
        <v>17</v>
      </c>
      <c r="H22" s="593" t="str">
        <f t="shared" si="1"/>
        <v>業務用機械</v>
      </c>
      <c r="I22" s="496">
        <f>+$D22*マージン率!$C19</f>
        <v>0</v>
      </c>
      <c r="J22" s="496">
        <f>+$D22*マージン率!$D19</f>
        <v>0</v>
      </c>
      <c r="M22" s="591">
        <f t="shared" si="2"/>
        <v>17</v>
      </c>
      <c r="N22" s="592" t="str">
        <f t="shared" si="3"/>
        <v>業務用機械</v>
      </c>
      <c r="O22" s="500">
        <f t="shared" si="6"/>
        <v>0</v>
      </c>
      <c r="R22" s="591">
        <f t="shared" si="4"/>
        <v>17</v>
      </c>
      <c r="S22" s="592" t="str">
        <f t="shared" si="5"/>
        <v>業務用機械</v>
      </c>
      <c r="T22" s="498">
        <f t="shared" si="7"/>
        <v>0</v>
      </c>
    </row>
    <row r="23" spans="2:20">
      <c r="B23" s="591">
        <f>'１次効果'!B68</f>
        <v>18</v>
      </c>
      <c r="C23" s="625" t="str">
        <f>'１次効果'!C68</f>
        <v>電子部品</v>
      </c>
      <c r="D23" s="498"/>
      <c r="G23" s="499">
        <f t="shared" si="0"/>
        <v>18</v>
      </c>
      <c r="H23" s="593" t="str">
        <f t="shared" si="1"/>
        <v>電子部品</v>
      </c>
      <c r="I23" s="496">
        <f>+$D23*マージン率!$C20</f>
        <v>0</v>
      </c>
      <c r="J23" s="496">
        <f>+$D23*マージン率!$D20</f>
        <v>0</v>
      </c>
      <c r="M23" s="591">
        <f t="shared" si="2"/>
        <v>18</v>
      </c>
      <c r="N23" s="592" t="str">
        <f t="shared" si="3"/>
        <v>電子部品</v>
      </c>
      <c r="O23" s="500">
        <f t="shared" si="6"/>
        <v>0</v>
      </c>
      <c r="R23" s="591">
        <f t="shared" si="4"/>
        <v>18</v>
      </c>
      <c r="S23" s="592" t="str">
        <f t="shared" si="5"/>
        <v>電子部品</v>
      </c>
      <c r="T23" s="498">
        <f t="shared" si="7"/>
        <v>0</v>
      </c>
    </row>
    <row r="24" spans="2:20">
      <c r="B24" s="591">
        <f>'１次効果'!B69</f>
        <v>19</v>
      </c>
      <c r="C24" s="625" t="str">
        <f>'１次効果'!C69</f>
        <v>電気機械</v>
      </c>
      <c r="D24" s="498"/>
      <c r="G24" s="499">
        <f t="shared" si="0"/>
        <v>19</v>
      </c>
      <c r="H24" s="593" t="str">
        <f t="shared" si="1"/>
        <v>電気機械</v>
      </c>
      <c r="I24" s="496">
        <f>+$D24*マージン率!$C21</f>
        <v>0</v>
      </c>
      <c r="J24" s="496">
        <f>+$D24*マージン率!$D21</f>
        <v>0</v>
      </c>
      <c r="M24" s="591">
        <f t="shared" si="2"/>
        <v>19</v>
      </c>
      <c r="N24" s="592" t="str">
        <f t="shared" si="3"/>
        <v>電気機械</v>
      </c>
      <c r="O24" s="500">
        <f t="shared" si="6"/>
        <v>0</v>
      </c>
      <c r="R24" s="591">
        <f t="shared" si="4"/>
        <v>19</v>
      </c>
      <c r="S24" s="592" t="str">
        <f t="shared" si="5"/>
        <v>電気機械</v>
      </c>
      <c r="T24" s="498">
        <f t="shared" si="7"/>
        <v>0</v>
      </c>
    </row>
    <row r="25" spans="2:20">
      <c r="B25" s="591">
        <f>'１次効果'!B70</f>
        <v>20</v>
      </c>
      <c r="C25" s="625" t="str">
        <f>'１次効果'!C70</f>
        <v>情報通信機器</v>
      </c>
      <c r="D25" s="498"/>
      <c r="G25" s="499">
        <f t="shared" si="0"/>
        <v>20</v>
      </c>
      <c r="H25" s="593" t="str">
        <f t="shared" si="1"/>
        <v>情報通信機器</v>
      </c>
      <c r="I25" s="496">
        <f>+$D25*マージン率!$C22</f>
        <v>0</v>
      </c>
      <c r="J25" s="496">
        <f>+$D25*マージン率!$D22</f>
        <v>0</v>
      </c>
      <c r="M25" s="591">
        <f t="shared" si="2"/>
        <v>20</v>
      </c>
      <c r="N25" s="592" t="str">
        <f t="shared" si="3"/>
        <v>情報通信機器</v>
      </c>
      <c r="O25" s="500">
        <f t="shared" si="6"/>
        <v>0</v>
      </c>
      <c r="R25" s="591">
        <f t="shared" si="4"/>
        <v>20</v>
      </c>
      <c r="S25" s="592" t="str">
        <f t="shared" si="5"/>
        <v>情報通信機器</v>
      </c>
      <c r="T25" s="498">
        <f t="shared" si="7"/>
        <v>0</v>
      </c>
    </row>
    <row r="26" spans="2:20">
      <c r="B26" s="591">
        <f>'１次効果'!B71</f>
        <v>21</v>
      </c>
      <c r="C26" s="625" t="str">
        <f>'１次効果'!C71</f>
        <v>輸送機械</v>
      </c>
      <c r="D26" s="498"/>
      <c r="G26" s="499">
        <f t="shared" si="0"/>
        <v>21</v>
      </c>
      <c r="H26" s="593" t="str">
        <f t="shared" si="1"/>
        <v>輸送機械</v>
      </c>
      <c r="I26" s="496">
        <f>+$D26*マージン率!$C23</f>
        <v>0</v>
      </c>
      <c r="J26" s="496">
        <f>+$D26*マージン率!$D23</f>
        <v>0</v>
      </c>
      <c r="M26" s="591">
        <f t="shared" si="2"/>
        <v>21</v>
      </c>
      <c r="N26" s="592" t="str">
        <f t="shared" si="3"/>
        <v>輸送機械</v>
      </c>
      <c r="O26" s="500">
        <f t="shared" si="6"/>
        <v>0</v>
      </c>
      <c r="R26" s="591">
        <f t="shared" si="4"/>
        <v>21</v>
      </c>
      <c r="S26" s="592" t="str">
        <f t="shared" si="5"/>
        <v>輸送機械</v>
      </c>
      <c r="T26" s="498">
        <f t="shared" si="7"/>
        <v>0</v>
      </c>
    </row>
    <row r="27" spans="2:20">
      <c r="B27" s="591">
        <f>'１次効果'!B72</f>
        <v>22</v>
      </c>
      <c r="C27" s="625" t="str">
        <f>'１次効果'!C72</f>
        <v>その他の製造工業製品</v>
      </c>
      <c r="D27" s="498"/>
      <c r="G27" s="499">
        <f t="shared" si="0"/>
        <v>22</v>
      </c>
      <c r="H27" s="593" t="str">
        <f t="shared" si="1"/>
        <v>その他の製造工業製品</v>
      </c>
      <c r="I27" s="496">
        <f>+$D27*マージン率!$C24</f>
        <v>0</v>
      </c>
      <c r="J27" s="496">
        <f>+$D27*マージン率!$D24</f>
        <v>0</v>
      </c>
      <c r="M27" s="591">
        <f t="shared" si="2"/>
        <v>22</v>
      </c>
      <c r="N27" s="592" t="str">
        <f t="shared" si="3"/>
        <v>その他の製造工業製品</v>
      </c>
      <c r="O27" s="500">
        <f t="shared" si="6"/>
        <v>0</v>
      </c>
      <c r="R27" s="591">
        <f t="shared" si="4"/>
        <v>22</v>
      </c>
      <c r="S27" s="592" t="str">
        <f t="shared" si="5"/>
        <v>その他の製造工業製品</v>
      </c>
      <c r="T27" s="498">
        <f t="shared" si="7"/>
        <v>0</v>
      </c>
    </row>
    <row r="28" spans="2:20">
      <c r="B28" s="591">
        <f>'１次効果'!B73</f>
        <v>23</v>
      </c>
      <c r="C28" s="625" t="str">
        <f>'１次効果'!C73</f>
        <v>建設</v>
      </c>
      <c r="D28" s="498"/>
      <c r="G28" s="499">
        <f t="shared" si="0"/>
        <v>23</v>
      </c>
      <c r="H28" s="593" t="str">
        <f t="shared" si="1"/>
        <v>建設</v>
      </c>
      <c r="I28" s="496">
        <f>+$D28*マージン率!$C25</f>
        <v>0</v>
      </c>
      <c r="J28" s="496">
        <f>+$D28*マージン率!$D25</f>
        <v>0</v>
      </c>
      <c r="M28" s="591">
        <f t="shared" si="2"/>
        <v>23</v>
      </c>
      <c r="N28" s="592" t="str">
        <f t="shared" si="3"/>
        <v>建設</v>
      </c>
      <c r="O28" s="500">
        <f t="shared" si="6"/>
        <v>0</v>
      </c>
      <c r="R28" s="591">
        <f t="shared" si="4"/>
        <v>23</v>
      </c>
      <c r="S28" s="592" t="str">
        <f t="shared" si="5"/>
        <v>建設</v>
      </c>
      <c r="T28" s="498">
        <f t="shared" si="7"/>
        <v>0</v>
      </c>
    </row>
    <row r="29" spans="2:20">
      <c r="B29" s="591">
        <f>'１次効果'!B74</f>
        <v>24</v>
      </c>
      <c r="C29" s="625" t="str">
        <f>'１次効果'!C74</f>
        <v>電力・ガス・熱供給</v>
      </c>
      <c r="D29" s="498"/>
      <c r="G29" s="499">
        <f t="shared" si="0"/>
        <v>24</v>
      </c>
      <c r="H29" s="593" t="str">
        <f t="shared" si="1"/>
        <v>電力・ガス・熱供給</v>
      </c>
      <c r="I29" s="496">
        <f>+$D29*マージン率!$C26</f>
        <v>0</v>
      </c>
      <c r="J29" s="496">
        <f>+$D29*マージン率!$D26</f>
        <v>0</v>
      </c>
      <c r="M29" s="591">
        <f t="shared" si="2"/>
        <v>24</v>
      </c>
      <c r="N29" s="592" t="str">
        <f t="shared" si="3"/>
        <v>電力・ガス・熱供給</v>
      </c>
      <c r="O29" s="500">
        <f t="shared" si="6"/>
        <v>0</v>
      </c>
      <c r="R29" s="591">
        <f t="shared" si="4"/>
        <v>24</v>
      </c>
      <c r="S29" s="592" t="str">
        <f t="shared" si="5"/>
        <v>電力・ガス・熱供給</v>
      </c>
      <c r="T29" s="498">
        <f t="shared" si="7"/>
        <v>0</v>
      </c>
    </row>
    <row r="30" spans="2:20">
      <c r="B30" s="591">
        <f>'１次効果'!B75</f>
        <v>25</v>
      </c>
      <c r="C30" s="625" t="str">
        <f>'１次効果'!C75</f>
        <v>水道</v>
      </c>
      <c r="D30" s="498"/>
      <c r="G30" s="499">
        <f t="shared" si="0"/>
        <v>25</v>
      </c>
      <c r="H30" s="593" t="str">
        <f t="shared" si="1"/>
        <v>水道</v>
      </c>
      <c r="I30" s="496">
        <f>+$D30*マージン率!$C27</f>
        <v>0</v>
      </c>
      <c r="J30" s="496">
        <f>+$D30*マージン率!$D27</f>
        <v>0</v>
      </c>
      <c r="M30" s="591">
        <f t="shared" si="2"/>
        <v>25</v>
      </c>
      <c r="N30" s="592" t="str">
        <f t="shared" si="3"/>
        <v>水道</v>
      </c>
      <c r="O30" s="500">
        <f t="shared" si="6"/>
        <v>0</v>
      </c>
      <c r="R30" s="591">
        <f t="shared" si="4"/>
        <v>25</v>
      </c>
      <c r="S30" s="592" t="str">
        <f t="shared" si="5"/>
        <v>水道</v>
      </c>
      <c r="T30" s="498">
        <f t="shared" si="7"/>
        <v>0</v>
      </c>
    </row>
    <row r="31" spans="2:20">
      <c r="B31" s="591">
        <f>'１次効果'!B76</f>
        <v>26</v>
      </c>
      <c r="C31" s="625" t="str">
        <f>'１次効果'!C76</f>
        <v>廃棄物処理</v>
      </c>
      <c r="D31" s="498"/>
      <c r="G31" s="499">
        <f t="shared" si="0"/>
        <v>26</v>
      </c>
      <c r="H31" s="593" t="str">
        <f t="shared" si="1"/>
        <v>廃棄物処理</v>
      </c>
      <c r="I31" s="496">
        <f>+$D31*マージン率!$C28</f>
        <v>0</v>
      </c>
      <c r="J31" s="496">
        <f>+$D31*マージン率!$D28</f>
        <v>0</v>
      </c>
      <c r="M31" s="591">
        <f t="shared" si="2"/>
        <v>26</v>
      </c>
      <c r="N31" s="592" t="str">
        <f t="shared" si="3"/>
        <v>廃棄物処理</v>
      </c>
      <c r="O31" s="500">
        <f t="shared" si="6"/>
        <v>0</v>
      </c>
      <c r="R31" s="591">
        <f t="shared" si="4"/>
        <v>26</v>
      </c>
      <c r="S31" s="592" t="str">
        <f t="shared" si="5"/>
        <v>廃棄物処理</v>
      </c>
      <c r="T31" s="498">
        <f t="shared" si="7"/>
        <v>0</v>
      </c>
    </row>
    <row r="32" spans="2:20">
      <c r="B32" s="591">
        <f>'１次効果'!B77</f>
        <v>27</v>
      </c>
      <c r="C32" s="625" t="str">
        <f>'１次効果'!C77</f>
        <v>商業</v>
      </c>
      <c r="D32" s="498"/>
      <c r="G32" s="499">
        <f t="shared" si="0"/>
        <v>27</v>
      </c>
      <c r="H32" s="593" t="str">
        <f t="shared" si="1"/>
        <v>商業</v>
      </c>
      <c r="I32" s="496"/>
      <c r="J32" s="496"/>
      <c r="M32" s="591">
        <f t="shared" si="2"/>
        <v>27</v>
      </c>
      <c r="N32" s="592" t="str">
        <f t="shared" si="3"/>
        <v>商業</v>
      </c>
      <c r="O32" s="500">
        <f>+D32+(I45*-1)</f>
        <v>0</v>
      </c>
      <c r="R32" s="591">
        <f t="shared" si="4"/>
        <v>27</v>
      </c>
      <c r="S32" s="592" t="str">
        <f t="shared" si="5"/>
        <v>商業</v>
      </c>
      <c r="T32" s="498">
        <f t="shared" si="7"/>
        <v>0</v>
      </c>
    </row>
    <row r="33" spans="2:20">
      <c r="B33" s="591">
        <f>'１次効果'!B78</f>
        <v>28</v>
      </c>
      <c r="C33" s="625" t="str">
        <f>'１次効果'!C78</f>
        <v>金融・保険</v>
      </c>
      <c r="D33" s="498"/>
      <c r="G33" s="499">
        <f t="shared" si="0"/>
        <v>28</v>
      </c>
      <c r="H33" s="593" t="str">
        <f t="shared" si="1"/>
        <v>金融・保険</v>
      </c>
      <c r="I33" s="496">
        <f>+$D33*マージン率!$C30</f>
        <v>0</v>
      </c>
      <c r="J33" s="496">
        <f>+$D33*マージン率!$D30</f>
        <v>0</v>
      </c>
      <c r="M33" s="591">
        <f t="shared" si="2"/>
        <v>28</v>
      </c>
      <c r="N33" s="592" t="str">
        <f t="shared" si="3"/>
        <v>金融・保険</v>
      </c>
      <c r="O33" s="500">
        <f t="shared" si="6"/>
        <v>0</v>
      </c>
      <c r="R33" s="591">
        <f t="shared" si="4"/>
        <v>28</v>
      </c>
      <c r="S33" s="592" t="str">
        <f t="shared" si="5"/>
        <v>金融・保険</v>
      </c>
      <c r="T33" s="498">
        <f t="shared" si="7"/>
        <v>0</v>
      </c>
    </row>
    <row r="34" spans="2:20">
      <c r="B34" s="591">
        <f>'１次効果'!B79</f>
        <v>29</v>
      </c>
      <c r="C34" s="625" t="str">
        <f>'１次効果'!C79</f>
        <v>不動産</v>
      </c>
      <c r="D34" s="498"/>
      <c r="G34" s="499">
        <f t="shared" si="0"/>
        <v>29</v>
      </c>
      <c r="H34" s="593" t="str">
        <f t="shared" si="1"/>
        <v>不動産</v>
      </c>
      <c r="I34" s="496">
        <f>+$D34*マージン率!$C31</f>
        <v>0</v>
      </c>
      <c r="J34" s="496">
        <f>+$D34*マージン率!$D31</f>
        <v>0</v>
      </c>
      <c r="M34" s="591">
        <f t="shared" si="2"/>
        <v>29</v>
      </c>
      <c r="N34" s="592" t="str">
        <f t="shared" si="3"/>
        <v>不動産</v>
      </c>
      <c r="O34" s="500">
        <f t="shared" si="6"/>
        <v>0</v>
      </c>
      <c r="R34" s="591">
        <f t="shared" si="4"/>
        <v>29</v>
      </c>
      <c r="S34" s="592" t="str">
        <f t="shared" si="5"/>
        <v>不動産</v>
      </c>
      <c r="T34" s="498">
        <f t="shared" si="7"/>
        <v>0</v>
      </c>
    </row>
    <row r="35" spans="2:20">
      <c r="B35" s="591">
        <f>'１次効果'!B80</f>
        <v>30</v>
      </c>
      <c r="C35" s="625" t="str">
        <f>'１次効果'!C80</f>
        <v>運輸・郵便</v>
      </c>
      <c r="D35" s="498"/>
      <c r="G35" s="499">
        <f t="shared" si="0"/>
        <v>30</v>
      </c>
      <c r="H35" s="593" t="str">
        <f t="shared" si="1"/>
        <v>運輸・郵便</v>
      </c>
      <c r="I35" s="496"/>
      <c r="J35" s="496"/>
      <c r="M35" s="591">
        <f t="shared" si="2"/>
        <v>30</v>
      </c>
      <c r="N35" s="592" t="str">
        <f t="shared" si="3"/>
        <v>運輸・郵便</v>
      </c>
      <c r="O35" s="500">
        <f>+D35+(J45*-1)</f>
        <v>0</v>
      </c>
      <c r="R35" s="591">
        <f t="shared" si="4"/>
        <v>30</v>
      </c>
      <c r="S35" s="592" t="str">
        <f t="shared" si="5"/>
        <v>運輸・郵便</v>
      </c>
      <c r="T35" s="498">
        <f t="shared" si="7"/>
        <v>0</v>
      </c>
    </row>
    <row r="36" spans="2:20">
      <c r="B36" s="591">
        <f>'１次効果'!B81</f>
        <v>31</v>
      </c>
      <c r="C36" s="625" t="str">
        <f>'１次効果'!C81</f>
        <v>情報通信</v>
      </c>
      <c r="D36" s="498"/>
      <c r="G36" s="499">
        <f t="shared" si="0"/>
        <v>31</v>
      </c>
      <c r="H36" s="593" t="str">
        <f t="shared" si="1"/>
        <v>情報通信</v>
      </c>
      <c r="I36" s="496">
        <f>+$D36*マージン率!$C33</f>
        <v>0</v>
      </c>
      <c r="J36" s="496">
        <f>+$D36*マージン率!$D33</f>
        <v>0</v>
      </c>
      <c r="M36" s="591">
        <f t="shared" si="2"/>
        <v>31</v>
      </c>
      <c r="N36" s="592" t="str">
        <f t="shared" si="3"/>
        <v>情報通信</v>
      </c>
      <c r="O36" s="500">
        <f t="shared" si="6"/>
        <v>0</v>
      </c>
      <c r="R36" s="591">
        <f t="shared" si="4"/>
        <v>31</v>
      </c>
      <c r="S36" s="592" t="str">
        <f t="shared" si="5"/>
        <v>情報通信</v>
      </c>
      <c r="T36" s="498">
        <f t="shared" si="7"/>
        <v>0</v>
      </c>
    </row>
    <row r="37" spans="2:20">
      <c r="B37" s="591">
        <f>'１次効果'!B82</f>
        <v>32</v>
      </c>
      <c r="C37" s="625" t="str">
        <f>'１次効果'!C82</f>
        <v>公務</v>
      </c>
      <c r="D37" s="498"/>
      <c r="G37" s="499">
        <f t="shared" si="0"/>
        <v>32</v>
      </c>
      <c r="H37" s="593" t="str">
        <f t="shared" si="1"/>
        <v>公務</v>
      </c>
      <c r="I37" s="496">
        <f>+$D37*マージン率!$C34</f>
        <v>0</v>
      </c>
      <c r="J37" s="496">
        <f>+$D37*マージン率!$D34</f>
        <v>0</v>
      </c>
      <c r="M37" s="591">
        <f t="shared" si="2"/>
        <v>32</v>
      </c>
      <c r="N37" s="592" t="str">
        <f t="shared" si="3"/>
        <v>公務</v>
      </c>
      <c r="O37" s="500">
        <f t="shared" si="6"/>
        <v>0</v>
      </c>
      <c r="R37" s="591">
        <f t="shared" si="4"/>
        <v>32</v>
      </c>
      <c r="S37" s="592" t="str">
        <f t="shared" si="5"/>
        <v>公務</v>
      </c>
      <c r="T37" s="498">
        <f t="shared" si="7"/>
        <v>0</v>
      </c>
    </row>
    <row r="38" spans="2:20">
      <c r="B38" s="591">
        <f>'１次効果'!B83</f>
        <v>33</v>
      </c>
      <c r="C38" s="625" t="str">
        <f>'１次効果'!C83</f>
        <v>教育・研究</v>
      </c>
      <c r="D38" s="498"/>
      <c r="G38" s="499">
        <f t="shared" si="0"/>
        <v>33</v>
      </c>
      <c r="H38" s="593" t="str">
        <f t="shared" si="1"/>
        <v>教育・研究</v>
      </c>
      <c r="I38" s="496">
        <f>+$D38*マージン率!$C35</f>
        <v>0</v>
      </c>
      <c r="J38" s="496">
        <f>+$D38*マージン率!$D35</f>
        <v>0</v>
      </c>
      <c r="M38" s="591">
        <f t="shared" si="2"/>
        <v>33</v>
      </c>
      <c r="N38" s="592" t="str">
        <f t="shared" si="3"/>
        <v>教育・研究</v>
      </c>
      <c r="O38" s="500">
        <f t="shared" si="6"/>
        <v>0</v>
      </c>
      <c r="R38" s="591">
        <f t="shared" si="4"/>
        <v>33</v>
      </c>
      <c r="S38" s="592" t="str">
        <f t="shared" si="5"/>
        <v>教育・研究</v>
      </c>
      <c r="T38" s="498">
        <f t="shared" si="7"/>
        <v>0</v>
      </c>
    </row>
    <row r="39" spans="2:20">
      <c r="B39" s="591">
        <f>'１次効果'!B84</f>
        <v>34</v>
      </c>
      <c r="C39" s="625" t="str">
        <f>'１次効果'!C84</f>
        <v>医療・福祉</v>
      </c>
      <c r="D39" s="498"/>
      <c r="G39" s="499">
        <f t="shared" si="0"/>
        <v>34</v>
      </c>
      <c r="H39" s="593" t="str">
        <f t="shared" si="1"/>
        <v>医療・福祉</v>
      </c>
      <c r="I39" s="496">
        <f>+$D39*マージン率!$C36</f>
        <v>0</v>
      </c>
      <c r="J39" s="496">
        <f>+$D39*マージン率!$D36</f>
        <v>0</v>
      </c>
      <c r="M39" s="591">
        <f t="shared" si="2"/>
        <v>34</v>
      </c>
      <c r="N39" s="592" t="str">
        <f t="shared" si="3"/>
        <v>医療・福祉</v>
      </c>
      <c r="O39" s="500">
        <f t="shared" si="6"/>
        <v>0</v>
      </c>
      <c r="R39" s="591">
        <f t="shared" si="4"/>
        <v>34</v>
      </c>
      <c r="S39" s="592" t="str">
        <f t="shared" si="5"/>
        <v>医療・福祉</v>
      </c>
      <c r="T39" s="498">
        <f t="shared" si="7"/>
        <v>0</v>
      </c>
    </row>
    <row r="40" spans="2:20">
      <c r="B40" s="591">
        <f>'１次効果'!B85</f>
        <v>35</v>
      </c>
      <c r="C40" s="625" t="str">
        <f>'１次効果'!C85</f>
        <v>他に分類されない会員制団体</v>
      </c>
      <c r="D40" s="498"/>
      <c r="G40" s="499">
        <f t="shared" si="0"/>
        <v>35</v>
      </c>
      <c r="H40" s="593" t="str">
        <f t="shared" si="1"/>
        <v>他に分類されない会員制団体</v>
      </c>
      <c r="I40" s="496">
        <f>+$D40*マージン率!$C37</f>
        <v>0</v>
      </c>
      <c r="J40" s="496">
        <f>+$D40*マージン率!$D37</f>
        <v>0</v>
      </c>
      <c r="M40" s="591">
        <f t="shared" si="2"/>
        <v>35</v>
      </c>
      <c r="N40" s="592" t="str">
        <f t="shared" si="3"/>
        <v>他に分類されない会員制団体</v>
      </c>
      <c r="O40" s="500">
        <f t="shared" si="6"/>
        <v>0</v>
      </c>
      <c r="R40" s="591">
        <f t="shared" si="4"/>
        <v>35</v>
      </c>
      <c r="S40" s="592" t="str">
        <f t="shared" si="5"/>
        <v>他に分類されない会員制団体</v>
      </c>
      <c r="T40" s="498">
        <f t="shared" si="7"/>
        <v>0</v>
      </c>
    </row>
    <row r="41" spans="2:20">
      <c r="B41" s="591">
        <f>'１次効果'!B86</f>
        <v>36</v>
      </c>
      <c r="C41" s="625" t="str">
        <f>'１次効果'!C86</f>
        <v>対事業所サービス</v>
      </c>
      <c r="D41" s="498"/>
      <c r="G41" s="499">
        <f t="shared" si="0"/>
        <v>36</v>
      </c>
      <c r="H41" s="593" t="str">
        <f t="shared" si="1"/>
        <v>対事業所サービス</v>
      </c>
      <c r="I41" s="496">
        <f>+$D41*マージン率!$C38</f>
        <v>0</v>
      </c>
      <c r="J41" s="496">
        <f>+$D41*マージン率!$D38</f>
        <v>0</v>
      </c>
      <c r="M41" s="591">
        <f t="shared" si="2"/>
        <v>36</v>
      </c>
      <c r="N41" s="592" t="str">
        <f t="shared" si="3"/>
        <v>対事業所サービス</v>
      </c>
      <c r="O41" s="500">
        <f t="shared" si="6"/>
        <v>0</v>
      </c>
      <c r="R41" s="591">
        <f t="shared" si="4"/>
        <v>36</v>
      </c>
      <c r="S41" s="592" t="str">
        <f t="shared" si="5"/>
        <v>対事業所サービス</v>
      </c>
      <c r="T41" s="498">
        <f t="shared" si="7"/>
        <v>0</v>
      </c>
    </row>
    <row r="42" spans="2:20">
      <c r="B42" s="591">
        <f>'１次効果'!B87</f>
        <v>37</v>
      </c>
      <c r="C42" s="625" t="str">
        <f>'１次効果'!C87</f>
        <v>対個人サービス</v>
      </c>
      <c r="D42" s="498"/>
      <c r="G42" s="499">
        <f t="shared" si="0"/>
        <v>37</v>
      </c>
      <c r="H42" s="593" t="str">
        <f t="shared" si="1"/>
        <v>対個人サービス</v>
      </c>
      <c r="I42" s="496">
        <f>+$D42*マージン率!$C39</f>
        <v>0</v>
      </c>
      <c r="J42" s="496">
        <f>+$D42*マージン率!$D39</f>
        <v>0</v>
      </c>
      <c r="M42" s="591">
        <f t="shared" si="2"/>
        <v>37</v>
      </c>
      <c r="N42" s="592" t="str">
        <f t="shared" si="3"/>
        <v>対個人サービス</v>
      </c>
      <c r="O42" s="500">
        <f t="shared" si="6"/>
        <v>0</v>
      </c>
      <c r="R42" s="591">
        <f t="shared" si="4"/>
        <v>37</v>
      </c>
      <c r="S42" s="592" t="str">
        <f t="shared" si="5"/>
        <v>対個人サービス</v>
      </c>
      <c r="T42" s="498">
        <f t="shared" si="7"/>
        <v>0</v>
      </c>
    </row>
    <row r="43" spans="2:20">
      <c r="B43" s="591">
        <f>'１次効果'!B88</f>
        <v>38</v>
      </c>
      <c r="C43" s="625" t="str">
        <f>'１次効果'!C88</f>
        <v>事務用品</v>
      </c>
      <c r="D43" s="498"/>
      <c r="G43" s="499">
        <f t="shared" si="0"/>
        <v>38</v>
      </c>
      <c r="H43" s="593" t="str">
        <f t="shared" si="1"/>
        <v>事務用品</v>
      </c>
      <c r="I43" s="496">
        <f>+$D43*マージン率!$C40</f>
        <v>0</v>
      </c>
      <c r="J43" s="496">
        <f>+$D43*マージン率!$D40</f>
        <v>0</v>
      </c>
      <c r="M43" s="591">
        <f t="shared" si="2"/>
        <v>38</v>
      </c>
      <c r="N43" s="592" t="str">
        <f t="shared" si="3"/>
        <v>事務用品</v>
      </c>
      <c r="O43" s="500">
        <f t="shared" si="6"/>
        <v>0</v>
      </c>
      <c r="R43" s="591">
        <f t="shared" si="4"/>
        <v>38</v>
      </c>
      <c r="S43" s="592" t="str">
        <f t="shared" si="5"/>
        <v>事務用品</v>
      </c>
      <c r="T43" s="498">
        <f t="shared" si="7"/>
        <v>0</v>
      </c>
    </row>
    <row r="44" spans="2:20">
      <c r="B44" s="626">
        <f>'１次効果'!B89</f>
        <v>39</v>
      </c>
      <c r="C44" s="627" t="str">
        <f>'１次効果'!C89</f>
        <v>分類不明</v>
      </c>
      <c r="D44" s="498"/>
      <c r="G44" s="499">
        <f t="shared" si="0"/>
        <v>39</v>
      </c>
      <c r="H44" s="593" t="str">
        <f t="shared" si="1"/>
        <v>分類不明</v>
      </c>
      <c r="I44" s="496">
        <f>+$D44*マージン率!$C41</f>
        <v>0</v>
      </c>
      <c r="J44" s="496">
        <f>+$D44*マージン率!$D41</f>
        <v>0</v>
      </c>
      <c r="M44" s="591">
        <f t="shared" si="2"/>
        <v>39</v>
      </c>
      <c r="N44" s="592" t="str">
        <f t="shared" si="3"/>
        <v>分類不明</v>
      </c>
      <c r="O44" s="500">
        <f t="shared" si="6"/>
        <v>0</v>
      </c>
      <c r="R44" s="591">
        <f t="shared" si="4"/>
        <v>39</v>
      </c>
      <c r="S44" s="592" t="str">
        <f t="shared" si="5"/>
        <v>分類不明</v>
      </c>
      <c r="T44" s="498">
        <f t="shared" si="7"/>
        <v>0</v>
      </c>
    </row>
    <row r="45" spans="2:20" ht="12.75" thickBot="1">
      <c r="B45" s="501"/>
      <c r="C45" s="502" t="s">
        <v>56</v>
      </c>
      <c r="D45" s="503">
        <f>SUM(D6:D44)</f>
        <v>0</v>
      </c>
      <c r="G45" s="504"/>
      <c r="H45" s="505" t="s">
        <v>56</v>
      </c>
      <c r="I45" s="496">
        <f>SUM(I6:I44)</f>
        <v>0</v>
      </c>
      <c r="J45" s="496">
        <f>SUM(J6:J44)</f>
        <v>0</v>
      </c>
      <c r="M45" s="501"/>
      <c r="N45" s="502" t="s">
        <v>56</v>
      </c>
      <c r="O45" s="506">
        <f>SUM(O6:O44)</f>
        <v>0</v>
      </c>
      <c r="R45" s="501"/>
      <c r="S45" s="502" t="s">
        <v>56</v>
      </c>
      <c r="T45" s="507">
        <f>SUM(T6:T44)</f>
        <v>0</v>
      </c>
    </row>
    <row r="46" spans="2:20">
      <c r="I46" s="490" t="s">
        <v>301</v>
      </c>
      <c r="J46" s="491" t="s">
        <v>303</v>
      </c>
    </row>
    <row r="47" spans="2:20" ht="15.75" customHeight="1">
      <c r="C47" s="475" t="s">
        <v>71</v>
      </c>
    </row>
  </sheetData>
  <mergeCells count="1">
    <mergeCell ref="Q2:T2"/>
  </mergeCells>
  <phoneticPr fontId="8"/>
  <pageMargins left="0.25" right="0.25"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C1:AQ39"/>
  <sheetViews>
    <sheetView showGridLines="0" view="pageBreakPreview" zoomScale="85" zoomScaleNormal="40" zoomScaleSheetLayoutView="85" workbookViewId="0">
      <selection activeCell="H23" sqref="H23"/>
    </sheetView>
  </sheetViews>
  <sheetFormatPr defaultRowHeight="12"/>
  <cols>
    <col min="1" max="2" width="2" style="21" customWidth="1"/>
    <col min="3" max="3" width="18.75" style="21" customWidth="1"/>
    <col min="4" max="5" width="9.125" style="21" bestFit="1" customWidth="1"/>
    <col min="6" max="6" width="9.625" style="21" bestFit="1" customWidth="1"/>
    <col min="7" max="21" width="9.125" style="21" bestFit="1" customWidth="1"/>
    <col min="22" max="22" width="9.875" style="21" bestFit="1" customWidth="1"/>
    <col min="23" max="25" width="9.125" style="21" bestFit="1" customWidth="1"/>
    <col min="26" max="43" width="9" style="21"/>
    <col min="44" max="44" width="2.875" style="21" customWidth="1"/>
    <col min="45" max="16384" width="9" style="21"/>
  </cols>
  <sheetData>
    <row r="1" spans="3:43" ht="9.9499999999999993" customHeight="1" thickBot="1"/>
    <row r="2" spans="3:43" ht="18.75" thickTop="1" thickBot="1">
      <c r="C2" s="22" t="s">
        <v>33</v>
      </c>
      <c r="I2" s="23" t="s">
        <v>240</v>
      </c>
      <c r="K2" s="24" t="s">
        <v>34</v>
      </c>
      <c r="O2" s="654" t="str">
        <f>入力!Q2</f>
        <v>令和2年(2020年)三重県産業連関表</v>
      </c>
      <c r="P2" s="655"/>
      <c r="Q2" s="655"/>
      <c r="R2" s="656"/>
      <c r="S2" s="25"/>
      <c r="T2" s="25"/>
    </row>
    <row r="3" spans="3:43" ht="14.25" thickTop="1">
      <c r="AK3" s="26"/>
      <c r="AL3" s="26"/>
      <c r="AM3" s="26"/>
      <c r="AN3" s="26"/>
      <c r="AP3" s="26"/>
    </row>
    <row r="4" spans="3:43" ht="15" thickBot="1">
      <c r="C4" s="27" t="s">
        <v>325</v>
      </c>
      <c r="AK4" s="26"/>
      <c r="AL4" s="26"/>
      <c r="AM4" s="26"/>
      <c r="AN4" s="26"/>
      <c r="AP4" s="26"/>
    </row>
    <row r="5" spans="3:43" ht="11.25" customHeight="1">
      <c r="C5" s="28"/>
      <c r="D5" s="594">
        <f>'１次効果'!D49</f>
        <v>1</v>
      </c>
      <c r="E5" s="594">
        <f>'１次効果'!E49</f>
        <v>2</v>
      </c>
      <c r="F5" s="594">
        <f>'１次効果'!F49</f>
        <v>3</v>
      </c>
      <c r="G5" s="594">
        <f>'１次効果'!G49</f>
        <v>4</v>
      </c>
      <c r="H5" s="594">
        <f>'１次効果'!H49</f>
        <v>5</v>
      </c>
      <c r="I5" s="594">
        <f>'１次効果'!I49</f>
        <v>6</v>
      </c>
      <c r="J5" s="594">
        <f>'１次効果'!J49</f>
        <v>7</v>
      </c>
      <c r="K5" s="594">
        <f>'１次効果'!K49</f>
        <v>8</v>
      </c>
      <c r="L5" s="594">
        <f>'１次効果'!L49</f>
        <v>9</v>
      </c>
      <c r="M5" s="594">
        <f>'１次効果'!M49</f>
        <v>10</v>
      </c>
      <c r="N5" s="594">
        <f>'１次効果'!N49</f>
        <v>11</v>
      </c>
      <c r="O5" s="594">
        <f>'１次効果'!O49</f>
        <v>12</v>
      </c>
      <c r="P5" s="594">
        <f>'１次効果'!P49</f>
        <v>13</v>
      </c>
      <c r="Q5" s="594">
        <f>'１次効果'!Q49</f>
        <v>14</v>
      </c>
      <c r="R5" s="594">
        <f>'１次効果'!R49</f>
        <v>15</v>
      </c>
      <c r="S5" s="594">
        <f>'１次効果'!S49</f>
        <v>16</v>
      </c>
      <c r="T5" s="594">
        <f>'１次効果'!T49</f>
        <v>17</v>
      </c>
      <c r="U5" s="594">
        <f>'１次効果'!U49</f>
        <v>18</v>
      </c>
      <c r="V5" s="594">
        <f>'１次効果'!V49</f>
        <v>19</v>
      </c>
      <c r="W5" s="594">
        <f>'１次効果'!W49</f>
        <v>20</v>
      </c>
      <c r="X5" s="594">
        <f>'１次効果'!X49</f>
        <v>21</v>
      </c>
      <c r="Y5" s="594">
        <f>'１次効果'!Y49</f>
        <v>22</v>
      </c>
      <c r="Z5" s="594">
        <f>'１次効果'!Z49</f>
        <v>23</v>
      </c>
      <c r="AA5" s="594">
        <f>'１次効果'!AA49</f>
        <v>24</v>
      </c>
      <c r="AB5" s="594">
        <f>'１次効果'!AB49</f>
        <v>25</v>
      </c>
      <c r="AC5" s="594">
        <f>'１次効果'!AC49</f>
        <v>26</v>
      </c>
      <c r="AD5" s="594">
        <f>'１次効果'!AD49</f>
        <v>27</v>
      </c>
      <c r="AE5" s="594">
        <f>'１次効果'!AE49</f>
        <v>28</v>
      </c>
      <c r="AF5" s="594">
        <f>'１次効果'!AF49</f>
        <v>29</v>
      </c>
      <c r="AG5" s="594">
        <f>'１次効果'!AG49</f>
        <v>30</v>
      </c>
      <c r="AH5" s="594">
        <f>'１次効果'!AH49</f>
        <v>31</v>
      </c>
      <c r="AI5" s="594">
        <f>'１次効果'!AI49</f>
        <v>32</v>
      </c>
      <c r="AJ5" s="594">
        <f>'１次効果'!AJ49</f>
        <v>33</v>
      </c>
      <c r="AK5" s="594">
        <f>'１次効果'!AK49</f>
        <v>34</v>
      </c>
      <c r="AL5" s="594">
        <f>'１次効果'!AL49</f>
        <v>35</v>
      </c>
      <c r="AM5" s="594">
        <f>'１次効果'!AM49</f>
        <v>36</v>
      </c>
      <c r="AN5" s="594">
        <f>'１次効果'!AN49</f>
        <v>37</v>
      </c>
      <c r="AO5" s="594">
        <f>'１次効果'!AO49</f>
        <v>38</v>
      </c>
      <c r="AP5" s="594">
        <f>'１次効果'!AP49</f>
        <v>39</v>
      </c>
      <c r="AQ5" s="29"/>
    </row>
    <row r="6" spans="3:43" s="26" customFormat="1" ht="54" customHeight="1">
      <c r="C6" s="30" t="s">
        <v>35</v>
      </c>
      <c r="D6" s="31" t="str">
        <f>'１次効果'!D50</f>
        <v>農業</v>
      </c>
      <c r="E6" s="31" t="str">
        <f>'１次効果'!E50</f>
        <v>林業</v>
      </c>
      <c r="F6" s="31" t="str">
        <f>'１次効果'!F50</f>
        <v>漁業</v>
      </c>
      <c r="G6" s="31" t="str">
        <f>'１次効果'!G50</f>
        <v>鉱業</v>
      </c>
      <c r="H6" s="31" t="str">
        <f>'１次効果'!H50</f>
        <v>飲食料品</v>
      </c>
      <c r="I6" s="31" t="str">
        <f>'１次効果'!I50</f>
        <v>繊維製品</v>
      </c>
      <c r="J6" s="31" t="str">
        <f>'１次効果'!J50</f>
        <v>パルプ・紙・木製品</v>
      </c>
      <c r="K6" s="31" t="str">
        <f>'１次効果'!K50</f>
        <v>化学製品</v>
      </c>
      <c r="L6" s="31" t="str">
        <f>'１次効果'!L50</f>
        <v>石油・石炭製品</v>
      </c>
      <c r="M6" s="31" t="str">
        <f>'１次効果'!M50</f>
        <v>プラスチック・ゴム製品</v>
      </c>
      <c r="N6" s="31" t="str">
        <f>'１次効果'!N50</f>
        <v>窯業・土石製品</v>
      </c>
      <c r="O6" s="31" t="str">
        <f>'１次効果'!O50</f>
        <v>鉄鋼</v>
      </c>
      <c r="P6" s="31" t="str">
        <f>'１次効果'!P50</f>
        <v>非鉄金属</v>
      </c>
      <c r="Q6" s="31" t="str">
        <f>'１次効果'!Q50</f>
        <v>金属製品</v>
      </c>
      <c r="R6" s="31" t="str">
        <f>'１次効果'!R50</f>
        <v>はん用機械</v>
      </c>
      <c r="S6" s="31" t="str">
        <f>'１次効果'!S50</f>
        <v>生産用機械</v>
      </c>
      <c r="T6" s="31" t="str">
        <f>'１次効果'!T50</f>
        <v>業務用機械</v>
      </c>
      <c r="U6" s="31" t="str">
        <f>'１次効果'!U50</f>
        <v>電子部品</v>
      </c>
      <c r="V6" s="31" t="str">
        <f>'１次効果'!V50</f>
        <v>電気機械</v>
      </c>
      <c r="W6" s="31" t="str">
        <f>'１次効果'!W50</f>
        <v>情報通信機器</v>
      </c>
      <c r="X6" s="31" t="str">
        <f>'１次効果'!X50</f>
        <v>輸送機械</v>
      </c>
      <c r="Y6" s="31" t="str">
        <f>'１次効果'!Y50</f>
        <v>その他の製造工業製品</v>
      </c>
      <c r="Z6" s="31" t="str">
        <f>'１次効果'!Z50</f>
        <v>建設</v>
      </c>
      <c r="AA6" s="31" t="str">
        <f>'１次効果'!AA50</f>
        <v>電力・ガス・熱供給</v>
      </c>
      <c r="AB6" s="31" t="str">
        <f>'１次効果'!AB50</f>
        <v>水道</v>
      </c>
      <c r="AC6" s="31" t="str">
        <f>'１次効果'!AC50</f>
        <v>廃棄物処理</v>
      </c>
      <c r="AD6" s="31" t="str">
        <f>'１次効果'!AD50</f>
        <v>商業</v>
      </c>
      <c r="AE6" s="31" t="str">
        <f>'１次効果'!AE50</f>
        <v>金融・保険</v>
      </c>
      <c r="AF6" s="31" t="str">
        <f>'１次効果'!AF50</f>
        <v>不動産</v>
      </c>
      <c r="AG6" s="31" t="str">
        <f>'１次効果'!AG50</f>
        <v>運輸・郵便</v>
      </c>
      <c r="AH6" s="31" t="str">
        <f>'１次効果'!AH50</f>
        <v>情報通信</v>
      </c>
      <c r="AI6" s="31" t="str">
        <f>'１次効果'!AI50</f>
        <v>公務</v>
      </c>
      <c r="AJ6" s="31" t="str">
        <f>'１次効果'!AJ50</f>
        <v>教育・研究</v>
      </c>
      <c r="AK6" s="31" t="str">
        <f>'１次効果'!AK50</f>
        <v>医療・福祉</v>
      </c>
      <c r="AL6" s="31" t="str">
        <f>'１次効果'!AL50</f>
        <v>他に分類されない会員制団体</v>
      </c>
      <c r="AM6" s="31" t="str">
        <f>'１次効果'!AM50</f>
        <v>対事業所サービス</v>
      </c>
      <c r="AN6" s="31" t="str">
        <f>'１次効果'!AN50</f>
        <v>対個人サービス</v>
      </c>
      <c r="AO6" s="31" t="str">
        <f>'１次効果'!AO50</f>
        <v>事務用品</v>
      </c>
      <c r="AP6" s="31" t="str">
        <f>'１次効果'!AP50</f>
        <v>分類不明</v>
      </c>
      <c r="AQ6" s="32" t="s">
        <v>56</v>
      </c>
    </row>
    <row r="7" spans="3:43" s="26" customFormat="1" ht="30" customHeight="1" thickBot="1">
      <c r="C7" s="33" t="s">
        <v>57</v>
      </c>
      <c r="D7" s="517">
        <f>入力!T6</f>
        <v>0</v>
      </c>
      <c r="E7" s="517">
        <f>入力!T7</f>
        <v>0</v>
      </c>
      <c r="F7" s="517">
        <f>入力!T8</f>
        <v>0</v>
      </c>
      <c r="G7" s="517">
        <f>入力!T9</f>
        <v>0</v>
      </c>
      <c r="H7" s="517">
        <f>入力!T10</f>
        <v>0</v>
      </c>
      <c r="I7" s="517">
        <f>入力!T11</f>
        <v>0</v>
      </c>
      <c r="J7" s="517">
        <f>入力!T12</f>
        <v>0</v>
      </c>
      <c r="K7" s="517">
        <f>入力!T13</f>
        <v>0</v>
      </c>
      <c r="L7" s="517">
        <f>入力!T14</f>
        <v>0</v>
      </c>
      <c r="M7" s="517">
        <f>入力!T15</f>
        <v>0</v>
      </c>
      <c r="N7" s="517">
        <f>入力!T16</f>
        <v>0</v>
      </c>
      <c r="O7" s="517">
        <f>入力!T17</f>
        <v>0</v>
      </c>
      <c r="P7" s="517">
        <f>入力!T18</f>
        <v>0</v>
      </c>
      <c r="Q7" s="517">
        <f>入力!T19</f>
        <v>0</v>
      </c>
      <c r="R7" s="517">
        <f>入力!T20</f>
        <v>0</v>
      </c>
      <c r="S7" s="517">
        <f>入力!T21</f>
        <v>0</v>
      </c>
      <c r="T7" s="517">
        <f>入力!T22</f>
        <v>0</v>
      </c>
      <c r="U7" s="517">
        <f>入力!T23</f>
        <v>0</v>
      </c>
      <c r="V7" s="517">
        <f>入力!T24</f>
        <v>0</v>
      </c>
      <c r="W7" s="517">
        <f>入力!T25</f>
        <v>0</v>
      </c>
      <c r="X7" s="517">
        <f>入力!T26</f>
        <v>0</v>
      </c>
      <c r="Y7" s="517">
        <f>入力!T27</f>
        <v>0</v>
      </c>
      <c r="Z7" s="517">
        <f>入力!T28</f>
        <v>0</v>
      </c>
      <c r="AA7" s="517">
        <f>入力!T29</f>
        <v>0</v>
      </c>
      <c r="AB7" s="517">
        <f>入力!T30</f>
        <v>0</v>
      </c>
      <c r="AC7" s="517">
        <f>入力!T31</f>
        <v>0</v>
      </c>
      <c r="AD7" s="517">
        <f>入力!T32</f>
        <v>0</v>
      </c>
      <c r="AE7" s="517">
        <f>入力!T33</f>
        <v>0</v>
      </c>
      <c r="AF7" s="517">
        <f>入力!T34</f>
        <v>0</v>
      </c>
      <c r="AG7" s="517">
        <f>入力!T35</f>
        <v>0</v>
      </c>
      <c r="AH7" s="517">
        <f>入力!T36</f>
        <v>0</v>
      </c>
      <c r="AI7" s="517">
        <f>入力!T37</f>
        <v>0</v>
      </c>
      <c r="AJ7" s="517">
        <f>入力!T38</f>
        <v>0</v>
      </c>
      <c r="AK7" s="517">
        <f>入力!T39</f>
        <v>0</v>
      </c>
      <c r="AL7" s="517">
        <f>入力!T40</f>
        <v>0</v>
      </c>
      <c r="AM7" s="517">
        <f>入力!T41</f>
        <v>0</v>
      </c>
      <c r="AN7" s="517">
        <f>入力!T42</f>
        <v>0</v>
      </c>
      <c r="AO7" s="517">
        <f>入力!T43</f>
        <v>0</v>
      </c>
      <c r="AP7" s="517">
        <f>入力!T44</f>
        <v>0</v>
      </c>
      <c r="AQ7" s="34">
        <f>SUM(D7:AP7)</f>
        <v>0</v>
      </c>
    </row>
    <row r="9" spans="3:43" s="26" customFormat="1" ht="14.25" customHeight="1" thickBot="1">
      <c r="C9" s="63" t="s">
        <v>62</v>
      </c>
      <c r="H9" s="569" t="s">
        <v>288</v>
      </c>
      <c r="I9" s="570"/>
      <c r="J9" s="570"/>
      <c r="N9" s="35"/>
      <c r="O9" s="36"/>
      <c r="P9" s="37"/>
      <c r="Q9" s="38"/>
      <c r="R9" s="35"/>
      <c r="S9" s="39"/>
      <c r="T9" s="40"/>
      <c r="U9" s="35"/>
      <c r="V9" s="657"/>
      <c r="W9" s="658"/>
      <c r="X9" s="658"/>
      <c r="Y9" s="41"/>
      <c r="Z9" s="42"/>
    </row>
    <row r="10" spans="3:43" s="26" customFormat="1" ht="42.75" customHeight="1">
      <c r="C10" s="43"/>
      <c r="D10" s="44" t="s">
        <v>59</v>
      </c>
      <c r="E10" s="45" t="s">
        <v>60</v>
      </c>
      <c r="F10" s="46" t="s">
        <v>58</v>
      </c>
      <c r="H10" s="651" t="s">
        <v>344</v>
      </c>
      <c r="I10" s="652"/>
      <c r="J10"/>
      <c r="N10" s="35"/>
      <c r="O10" s="35"/>
      <c r="P10" s="35"/>
      <c r="Q10" s="35"/>
      <c r="R10" s="35"/>
      <c r="S10" s="659"/>
      <c r="T10" s="660"/>
      <c r="U10" s="35"/>
      <c r="V10" s="653"/>
      <c r="W10" s="661"/>
      <c r="X10" s="661"/>
      <c r="Y10" s="650"/>
      <c r="Z10" s="42"/>
    </row>
    <row r="11" spans="3:43" s="26" customFormat="1" ht="24.95" customHeight="1" thickBot="1">
      <c r="C11" s="47" t="s">
        <v>61</v>
      </c>
      <c r="D11" s="628">
        <f>AQ7</f>
        <v>0</v>
      </c>
      <c r="E11" s="628">
        <f>SUM(AQ18:AQ19)</f>
        <v>0</v>
      </c>
      <c r="F11" s="629" t="e">
        <f>E11/D11</f>
        <v>#DIV/0!</v>
      </c>
      <c r="H11" s="617">
        <v>0.71337575876252213</v>
      </c>
      <c r="I11" s="618"/>
      <c r="J11"/>
      <c r="N11" s="35"/>
      <c r="O11" s="42"/>
      <c r="P11" s="42"/>
      <c r="Q11" s="35"/>
      <c r="R11" s="35"/>
      <c r="S11" s="48"/>
      <c r="T11" s="49"/>
      <c r="U11" s="35"/>
      <c r="V11" s="653"/>
      <c r="W11" s="653"/>
      <c r="X11" s="653"/>
      <c r="Y11" s="650"/>
      <c r="Z11" s="42"/>
    </row>
    <row r="12" spans="3:43" s="26" customFormat="1" ht="24.95" customHeight="1">
      <c r="C12" s="50" t="s">
        <v>62</v>
      </c>
      <c r="D12" s="630">
        <f>D11</f>
        <v>0</v>
      </c>
      <c r="E12" s="630">
        <f>AQ21</f>
        <v>0</v>
      </c>
      <c r="F12" s="631" t="e">
        <f>E12/D12</f>
        <v>#DIV/0!</v>
      </c>
      <c r="H12"/>
      <c r="I12"/>
      <c r="J12"/>
      <c r="K12" s="52"/>
      <c r="N12" s="35"/>
      <c r="O12" s="53"/>
      <c r="P12" s="53"/>
      <c r="Q12" s="38"/>
      <c r="R12" s="35"/>
      <c r="S12" s="48"/>
      <c r="T12" s="54"/>
      <c r="U12" s="35"/>
      <c r="V12" s="35"/>
      <c r="W12" s="35"/>
      <c r="X12" s="35"/>
      <c r="Y12" s="35"/>
      <c r="Z12" s="35"/>
    </row>
    <row r="13" spans="3:43" s="26" customFormat="1" ht="24.95" customHeight="1" thickBot="1">
      <c r="C13" s="55" t="s">
        <v>63</v>
      </c>
      <c r="D13" s="56" t="s">
        <v>64</v>
      </c>
      <c r="E13" s="57" t="s">
        <v>64</v>
      </c>
      <c r="F13" s="58" t="s">
        <v>65</v>
      </c>
      <c r="H13"/>
      <c r="I13"/>
      <c r="J13"/>
      <c r="K13" s="52"/>
      <c r="N13" s="35"/>
      <c r="O13" s="53"/>
      <c r="P13" s="53"/>
      <c r="Q13" s="38"/>
      <c r="R13" s="35"/>
      <c r="S13" s="48"/>
      <c r="T13" s="54"/>
      <c r="U13" s="35"/>
      <c r="V13" s="35"/>
      <c r="W13" s="35"/>
      <c r="X13" s="35"/>
      <c r="Y13" s="35"/>
      <c r="Z13" s="35"/>
    </row>
    <row r="14" spans="3:43" s="26" customFormat="1" ht="13.5">
      <c r="H14" s="59"/>
      <c r="I14" s="60"/>
      <c r="J14" s="61"/>
      <c r="K14" s="52"/>
      <c r="N14" s="35"/>
      <c r="O14" s="53"/>
      <c r="P14" s="53"/>
      <c r="Q14" s="38"/>
      <c r="R14" s="35"/>
      <c r="S14" s="62"/>
      <c r="T14" s="62"/>
      <c r="U14" s="35"/>
      <c r="V14" s="35"/>
      <c r="W14" s="35"/>
      <c r="X14" s="35"/>
      <c r="Y14" s="35"/>
      <c r="Z14" s="35"/>
    </row>
    <row r="15" spans="3:43" ht="15" customHeight="1" thickBot="1">
      <c r="C15" s="63" t="s">
        <v>355</v>
      </c>
      <c r="J15" s="64"/>
      <c r="K15" s="65"/>
    </row>
    <row r="16" spans="3:43" ht="12.2" customHeight="1">
      <c r="C16" s="28"/>
      <c r="D16" s="594">
        <f t="shared" ref="D16:AP16" si="0">D5</f>
        <v>1</v>
      </c>
      <c r="E16" s="594">
        <f t="shared" si="0"/>
        <v>2</v>
      </c>
      <c r="F16" s="594">
        <f t="shared" si="0"/>
        <v>3</v>
      </c>
      <c r="G16" s="594">
        <f t="shared" si="0"/>
        <v>4</v>
      </c>
      <c r="H16" s="594">
        <f t="shared" si="0"/>
        <v>5</v>
      </c>
      <c r="I16" s="594">
        <f t="shared" si="0"/>
        <v>6</v>
      </c>
      <c r="J16" s="594">
        <f t="shared" si="0"/>
        <v>7</v>
      </c>
      <c r="K16" s="594">
        <f t="shared" si="0"/>
        <v>8</v>
      </c>
      <c r="L16" s="594">
        <f t="shared" si="0"/>
        <v>9</v>
      </c>
      <c r="M16" s="594">
        <f t="shared" si="0"/>
        <v>10</v>
      </c>
      <c r="N16" s="594">
        <f t="shared" si="0"/>
        <v>11</v>
      </c>
      <c r="O16" s="594">
        <f t="shared" si="0"/>
        <v>12</v>
      </c>
      <c r="P16" s="594">
        <f t="shared" si="0"/>
        <v>13</v>
      </c>
      <c r="Q16" s="594">
        <f t="shared" si="0"/>
        <v>14</v>
      </c>
      <c r="R16" s="594">
        <f t="shared" si="0"/>
        <v>15</v>
      </c>
      <c r="S16" s="594">
        <f t="shared" si="0"/>
        <v>16</v>
      </c>
      <c r="T16" s="594">
        <f t="shared" si="0"/>
        <v>17</v>
      </c>
      <c r="U16" s="594">
        <f t="shared" si="0"/>
        <v>18</v>
      </c>
      <c r="V16" s="594">
        <f t="shared" si="0"/>
        <v>19</v>
      </c>
      <c r="W16" s="594">
        <f t="shared" si="0"/>
        <v>20</v>
      </c>
      <c r="X16" s="594">
        <f t="shared" si="0"/>
        <v>21</v>
      </c>
      <c r="Y16" s="594">
        <f t="shared" si="0"/>
        <v>22</v>
      </c>
      <c r="Z16" s="594">
        <f t="shared" si="0"/>
        <v>23</v>
      </c>
      <c r="AA16" s="594">
        <f t="shared" si="0"/>
        <v>24</v>
      </c>
      <c r="AB16" s="594">
        <f t="shared" si="0"/>
        <v>25</v>
      </c>
      <c r="AC16" s="594">
        <f t="shared" si="0"/>
        <v>26</v>
      </c>
      <c r="AD16" s="594">
        <f t="shared" si="0"/>
        <v>27</v>
      </c>
      <c r="AE16" s="594">
        <f t="shared" si="0"/>
        <v>28</v>
      </c>
      <c r="AF16" s="594">
        <f t="shared" si="0"/>
        <v>29</v>
      </c>
      <c r="AG16" s="594">
        <f t="shared" si="0"/>
        <v>30</v>
      </c>
      <c r="AH16" s="594">
        <f t="shared" si="0"/>
        <v>31</v>
      </c>
      <c r="AI16" s="594">
        <f t="shared" si="0"/>
        <v>32</v>
      </c>
      <c r="AJ16" s="594">
        <f t="shared" si="0"/>
        <v>33</v>
      </c>
      <c r="AK16" s="594">
        <f t="shared" si="0"/>
        <v>34</v>
      </c>
      <c r="AL16" s="594">
        <f t="shared" si="0"/>
        <v>35</v>
      </c>
      <c r="AM16" s="594">
        <f t="shared" si="0"/>
        <v>36</v>
      </c>
      <c r="AN16" s="594">
        <f t="shared" si="0"/>
        <v>37</v>
      </c>
      <c r="AO16" s="594">
        <f t="shared" si="0"/>
        <v>38</v>
      </c>
      <c r="AP16" s="594">
        <f t="shared" si="0"/>
        <v>39</v>
      </c>
      <c r="AQ16" s="29"/>
    </row>
    <row r="17" spans="3:43" s="26" customFormat="1" ht="54" customHeight="1">
      <c r="C17" s="30" t="s">
        <v>35</v>
      </c>
      <c r="D17" s="595" t="str">
        <f t="shared" ref="D17:AP17" si="1">D6</f>
        <v>農業</v>
      </c>
      <c r="E17" s="595" t="str">
        <f t="shared" si="1"/>
        <v>林業</v>
      </c>
      <c r="F17" s="595" t="str">
        <f t="shared" si="1"/>
        <v>漁業</v>
      </c>
      <c r="G17" s="595" t="str">
        <f t="shared" si="1"/>
        <v>鉱業</v>
      </c>
      <c r="H17" s="595" t="str">
        <f t="shared" si="1"/>
        <v>飲食料品</v>
      </c>
      <c r="I17" s="595" t="str">
        <f t="shared" si="1"/>
        <v>繊維製品</v>
      </c>
      <c r="J17" s="595" t="str">
        <f t="shared" si="1"/>
        <v>パルプ・紙・木製品</v>
      </c>
      <c r="K17" s="595" t="str">
        <f t="shared" si="1"/>
        <v>化学製品</v>
      </c>
      <c r="L17" s="595" t="str">
        <f t="shared" si="1"/>
        <v>石油・石炭製品</v>
      </c>
      <c r="M17" s="595" t="str">
        <f t="shared" si="1"/>
        <v>プラスチック・ゴム製品</v>
      </c>
      <c r="N17" s="595" t="str">
        <f t="shared" si="1"/>
        <v>窯業・土石製品</v>
      </c>
      <c r="O17" s="595" t="str">
        <f t="shared" si="1"/>
        <v>鉄鋼</v>
      </c>
      <c r="P17" s="595" t="str">
        <f t="shared" si="1"/>
        <v>非鉄金属</v>
      </c>
      <c r="Q17" s="595" t="str">
        <f t="shared" si="1"/>
        <v>金属製品</v>
      </c>
      <c r="R17" s="595" t="str">
        <f t="shared" si="1"/>
        <v>はん用機械</v>
      </c>
      <c r="S17" s="595" t="str">
        <f t="shared" si="1"/>
        <v>生産用機械</v>
      </c>
      <c r="T17" s="595" t="str">
        <f t="shared" si="1"/>
        <v>業務用機械</v>
      </c>
      <c r="U17" s="595" t="str">
        <f t="shared" si="1"/>
        <v>電子部品</v>
      </c>
      <c r="V17" s="595" t="str">
        <f t="shared" si="1"/>
        <v>電気機械</v>
      </c>
      <c r="W17" s="595" t="str">
        <f t="shared" si="1"/>
        <v>情報通信機器</v>
      </c>
      <c r="X17" s="595" t="str">
        <f t="shared" si="1"/>
        <v>輸送機械</v>
      </c>
      <c r="Y17" s="595" t="str">
        <f t="shared" si="1"/>
        <v>その他の製造工業製品</v>
      </c>
      <c r="Z17" s="595" t="str">
        <f t="shared" si="1"/>
        <v>建設</v>
      </c>
      <c r="AA17" s="595" t="str">
        <f t="shared" si="1"/>
        <v>電力・ガス・熱供給</v>
      </c>
      <c r="AB17" s="595" t="str">
        <f t="shared" si="1"/>
        <v>水道</v>
      </c>
      <c r="AC17" s="595" t="str">
        <f t="shared" si="1"/>
        <v>廃棄物処理</v>
      </c>
      <c r="AD17" s="595" t="str">
        <f t="shared" si="1"/>
        <v>商業</v>
      </c>
      <c r="AE17" s="595" t="str">
        <f t="shared" si="1"/>
        <v>金融・保険</v>
      </c>
      <c r="AF17" s="595" t="str">
        <f t="shared" si="1"/>
        <v>不動産</v>
      </c>
      <c r="AG17" s="595" t="str">
        <f t="shared" si="1"/>
        <v>運輸・郵便</v>
      </c>
      <c r="AH17" s="595" t="str">
        <f t="shared" si="1"/>
        <v>情報通信</v>
      </c>
      <c r="AI17" s="595" t="str">
        <f t="shared" si="1"/>
        <v>公務</v>
      </c>
      <c r="AJ17" s="595" t="str">
        <f t="shared" si="1"/>
        <v>教育・研究</v>
      </c>
      <c r="AK17" s="595" t="str">
        <f t="shared" si="1"/>
        <v>医療・福祉</v>
      </c>
      <c r="AL17" s="595" t="str">
        <f t="shared" si="1"/>
        <v>他に分類されない会員制団体</v>
      </c>
      <c r="AM17" s="595" t="str">
        <f t="shared" si="1"/>
        <v>対事業所サービス</v>
      </c>
      <c r="AN17" s="595" t="str">
        <f t="shared" si="1"/>
        <v>対個人サービス</v>
      </c>
      <c r="AO17" s="595" t="str">
        <f t="shared" si="1"/>
        <v>事務用品</v>
      </c>
      <c r="AP17" s="595" t="str">
        <f t="shared" si="1"/>
        <v>分類不明</v>
      </c>
      <c r="AQ17" s="32" t="s">
        <v>56</v>
      </c>
    </row>
    <row r="18" spans="3:43" s="26" customFormat="1" ht="24.95" customHeight="1">
      <c r="C18" s="66" t="s">
        <v>66</v>
      </c>
      <c r="D18" s="51">
        <f>D7</f>
        <v>0</v>
      </c>
      <c r="E18" s="51">
        <f t="shared" ref="E18:AP18" si="2">E7</f>
        <v>0</v>
      </c>
      <c r="F18" s="51">
        <f t="shared" si="2"/>
        <v>0</v>
      </c>
      <c r="G18" s="51">
        <f t="shared" si="2"/>
        <v>0</v>
      </c>
      <c r="H18" s="51">
        <f t="shared" si="2"/>
        <v>0</v>
      </c>
      <c r="I18" s="51">
        <f t="shared" si="2"/>
        <v>0</v>
      </c>
      <c r="J18" s="51">
        <f t="shared" si="2"/>
        <v>0</v>
      </c>
      <c r="K18" s="51">
        <f t="shared" si="2"/>
        <v>0</v>
      </c>
      <c r="L18" s="51">
        <f t="shared" si="2"/>
        <v>0</v>
      </c>
      <c r="M18" s="51">
        <f t="shared" si="2"/>
        <v>0</v>
      </c>
      <c r="N18" s="51">
        <f t="shared" si="2"/>
        <v>0</v>
      </c>
      <c r="O18" s="51">
        <f t="shared" si="2"/>
        <v>0</v>
      </c>
      <c r="P18" s="51">
        <f t="shared" si="2"/>
        <v>0</v>
      </c>
      <c r="Q18" s="51">
        <f t="shared" si="2"/>
        <v>0</v>
      </c>
      <c r="R18" s="51">
        <f t="shared" si="2"/>
        <v>0</v>
      </c>
      <c r="S18" s="51">
        <f t="shared" si="2"/>
        <v>0</v>
      </c>
      <c r="T18" s="51">
        <f t="shared" si="2"/>
        <v>0</v>
      </c>
      <c r="U18" s="51">
        <f t="shared" si="2"/>
        <v>0</v>
      </c>
      <c r="V18" s="51">
        <f t="shared" si="2"/>
        <v>0</v>
      </c>
      <c r="W18" s="51">
        <f t="shared" si="2"/>
        <v>0</v>
      </c>
      <c r="X18" s="51">
        <f t="shared" si="2"/>
        <v>0</v>
      </c>
      <c r="Y18" s="51">
        <f t="shared" si="2"/>
        <v>0</v>
      </c>
      <c r="Z18" s="51">
        <f t="shared" si="2"/>
        <v>0</v>
      </c>
      <c r="AA18" s="51">
        <f t="shared" si="2"/>
        <v>0</v>
      </c>
      <c r="AB18" s="51">
        <f t="shared" si="2"/>
        <v>0</v>
      </c>
      <c r="AC18" s="51">
        <f t="shared" si="2"/>
        <v>0</v>
      </c>
      <c r="AD18" s="51">
        <f t="shared" si="2"/>
        <v>0</v>
      </c>
      <c r="AE18" s="51">
        <f t="shared" si="2"/>
        <v>0</v>
      </c>
      <c r="AF18" s="51">
        <f t="shared" si="2"/>
        <v>0</v>
      </c>
      <c r="AG18" s="51">
        <f t="shared" si="2"/>
        <v>0</v>
      </c>
      <c r="AH18" s="51">
        <f t="shared" si="2"/>
        <v>0</v>
      </c>
      <c r="AI18" s="51">
        <f t="shared" si="2"/>
        <v>0</v>
      </c>
      <c r="AJ18" s="51">
        <f t="shared" si="2"/>
        <v>0</v>
      </c>
      <c r="AK18" s="51">
        <f t="shared" si="2"/>
        <v>0</v>
      </c>
      <c r="AL18" s="51">
        <f t="shared" si="2"/>
        <v>0</v>
      </c>
      <c r="AM18" s="51">
        <f t="shared" si="2"/>
        <v>0</v>
      </c>
      <c r="AN18" s="51">
        <f t="shared" si="2"/>
        <v>0</v>
      </c>
      <c r="AO18" s="51">
        <f t="shared" si="2"/>
        <v>0</v>
      </c>
      <c r="AP18" s="51">
        <f t="shared" si="2"/>
        <v>0</v>
      </c>
      <c r="AQ18" s="67">
        <f>SUM(D18:AP18)</f>
        <v>0</v>
      </c>
    </row>
    <row r="19" spans="3:43" s="26" customFormat="1" ht="24.95" customHeight="1">
      <c r="C19" s="68" t="s">
        <v>67</v>
      </c>
      <c r="D19" s="69">
        <f>'１次効果'!G226</f>
        <v>0</v>
      </c>
      <c r="E19" s="69">
        <f>'１次効果'!G227</f>
        <v>0</v>
      </c>
      <c r="F19" s="69">
        <f>'１次効果'!G228</f>
        <v>0</v>
      </c>
      <c r="G19" s="69">
        <f>'１次効果'!G229</f>
        <v>0</v>
      </c>
      <c r="H19" s="69">
        <f>'１次効果'!G230</f>
        <v>0</v>
      </c>
      <c r="I19" s="69">
        <f>'１次効果'!G231</f>
        <v>0</v>
      </c>
      <c r="J19" s="69">
        <f>'１次効果'!G232</f>
        <v>0</v>
      </c>
      <c r="K19" s="69">
        <f>'１次効果'!G233</f>
        <v>0</v>
      </c>
      <c r="L19" s="69">
        <f>'１次効果'!G234</f>
        <v>0</v>
      </c>
      <c r="M19" s="69">
        <f>'１次効果'!G235</f>
        <v>0</v>
      </c>
      <c r="N19" s="69">
        <f>'１次効果'!G236</f>
        <v>0</v>
      </c>
      <c r="O19" s="69">
        <f>'１次効果'!G237</f>
        <v>0</v>
      </c>
      <c r="P19" s="69">
        <f>'１次効果'!G238</f>
        <v>0</v>
      </c>
      <c r="Q19" s="69">
        <f>'１次効果'!G239</f>
        <v>0</v>
      </c>
      <c r="R19" s="69">
        <f>'１次効果'!G240</f>
        <v>0</v>
      </c>
      <c r="S19" s="69">
        <f>'１次効果'!G241</f>
        <v>0</v>
      </c>
      <c r="T19" s="69">
        <f>'１次効果'!G242</f>
        <v>0</v>
      </c>
      <c r="U19" s="69">
        <f>'１次効果'!G243</f>
        <v>0</v>
      </c>
      <c r="V19" s="69">
        <f>'１次効果'!G244</f>
        <v>0</v>
      </c>
      <c r="W19" s="69">
        <f>'１次効果'!G245</f>
        <v>0</v>
      </c>
      <c r="X19" s="69">
        <f>'１次効果'!G246</f>
        <v>0</v>
      </c>
      <c r="Y19" s="69">
        <f>'１次効果'!G247</f>
        <v>0</v>
      </c>
      <c r="Z19" s="69">
        <f>'１次効果'!G248</f>
        <v>0</v>
      </c>
      <c r="AA19" s="69">
        <f>'１次効果'!G249</f>
        <v>0</v>
      </c>
      <c r="AB19" s="69">
        <f>'１次効果'!G250</f>
        <v>0</v>
      </c>
      <c r="AC19" s="69">
        <f>'１次効果'!G251</f>
        <v>0</v>
      </c>
      <c r="AD19" s="69">
        <f>'１次効果'!G252</f>
        <v>0</v>
      </c>
      <c r="AE19" s="69">
        <f>'１次効果'!G253</f>
        <v>0</v>
      </c>
      <c r="AF19" s="69">
        <f>'１次効果'!G254</f>
        <v>0</v>
      </c>
      <c r="AG19" s="69">
        <f>'１次効果'!G255</f>
        <v>0</v>
      </c>
      <c r="AH19" s="69">
        <f>'１次効果'!G256</f>
        <v>0</v>
      </c>
      <c r="AI19" s="69">
        <f>'１次効果'!G257</f>
        <v>0</v>
      </c>
      <c r="AJ19" s="69">
        <f>'１次効果'!G258</f>
        <v>0</v>
      </c>
      <c r="AK19" s="69">
        <f>'１次効果'!G259</f>
        <v>0</v>
      </c>
      <c r="AL19" s="69">
        <f>'１次効果'!G260</f>
        <v>0</v>
      </c>
      <c r="AM19" s="69">
        <f>'１次効果'!G261</f>
        <v>0</v>
      </c>
      <c r="AN19" s="69">
        <f>'１次効果'!G262</f>
        <v>0</v>
      </c>
      <c r="AO19" s="69">
        <f>'１次効果'!G263</f>
        <v>0</v>
      </c>
      <c r="AP19" s="69">
        <f>'１次効果'!G264</f>
        <v>0</v>
      </c>
      <c r="AQ19" s="70">
        <f>SUM(D19:AP19)</f>
        <v>0</v>
      </c>
    </row>
    <row r="20" spans="3:43" s="26" customFormat="1" ht="24.95" customHeight="1">
      <c r="C20" s="68" t="s">
        <v>68</v>
      </c>
      <c r="D20" s="69">
        <f>'２次効果'!H138</f>
        <v>0</v>
      </c>
      <c r="E20" s="69">
        <f>'２次効果'!H139</f>
        <v>0</v>
      </c>
      <c r="F20" s="69">
        <f>'２次効果'!H140</f>
        <v>0</v>
      </c>
      <c r="G20" s="69">
        <f>'２次効果'!H141</f>
        <v>0</v>
      </c>
      <c r="H20" s="69">
        <f>'２次効果'!H142</f>
        <v>0</v>
      </c>
      <c r="I20" s="69">
        <f>'２次効果'!H143</f>
        <v>0</v>
      </c>
      <c r="J20" s="69">
        <f>'２次効果'!H144</f>
        <v>0</v>
      </c>
      <c r="K20" s="69">
        <f>'２次効果'!H145</f>
        <v>0</v>
      </c>
      <c r="L20" s="69">
        <f>'２次効果'!H146</f>
        <v>0</v>
      </c>
      <c r="M20" s="69">
        <f>'２次効果'!H147</f>
        <v>0</v>
      </c>
      <c r="N20" s="69">
        <f>'２次効果'!H148</f>
        <v>0</v>
      </c>
      <c r="O20" s="69">
        <f>'２次効果'!H149</f>
        <v>0</v>
      </c>
      <c r="P20" s="69">
        <f>'２次効果'!H150</f>
        <v>0</v>
      </c>
      <c r="Q20" s="69">
        <f>'２次効果'!H151</f>
        <v>0</v>
      </c>
      <c r="R20" s="69">
        <f>'２次効果'!H152</f>
        <v>0</v>
      </c>
      <c r="S20" s="69">
        <f>'２次効果'!H153</f>
        <v>0</v>
      </c>
      <c r="T20" s="69">
        <f>'２次効果'!H154</f>
        <v>0</v>
      </c>
      <c r="U20" s="69">
        <f>'２次効果'!H155</f>
        <v>0</v>
      </c>
      <c r="V20" s="69">
        <f>'２次効果'!H156</f>
        <v>0</v>
      </c>
      <c r="W20" s="69">
        <f>'２次効果'!H157</f>
        <v>0</v>
      </c>
      <c r="X20" s="69">
        <f>'２次効果'!H158</f>
        <v>0</v>
      </c>
      <c r="Y20" s="69">
        <f>'２次効果'!H159</f>
        <v>0</v>
      </c>
      <c r="Z20" s="69">
        <f>'２次効果'!H160</f>
        <v>0</v>
      </c>
      <c r="AA20" s="69">
        <f>'２次効果'!H161</f>
        <v>0</v>
      </c>
      <c r="AB20" s="69">
        <f>'２次効果'!H162</f>
        <v>0</v>
      </c>
      <c r="AC20" s="69">
        <f>'２次効果'!H163</f>
        <v>0</v>
      </c>
      <c r="AD20" s="69">
        <f>'２次効果'!H164</f>
        <v>0</v>
      </c>
      <c r="AE20" s="69">
        <f>'２次効果'!H165</f>
        <v>0</v>
      </c>
      <c r="AF20" s="69">
        <f>'２次効果'!H166</f>
        <v>0</v>
      </c>
      <c r="AG20" s="69">
        <f>'２次効果'!H167</f>
        <v>0</v>
      </c>
      <c r="AH20" s="69">
        <f>'２次効果'!H168</f>
        <v>0</v>
      </c>
      <c r="AI20" s="69">
        <f>'２次効果'!H169</f>
        <v>0</v>
      </c>
      <c r="AJ20" s="69">
        <f>'２次効果'!H170</f>
        <v>0</v>
      </c>
      <c r="AK20" s="69">
        <f>'２次効果'!H171</f>
        <v>0</v>
      </c>
      <c r="AL20" s="69">
        <f>'２次効果'!H172</f>
        <v>0</v>
      </c>
      <c r="AM20" s="69">
        <f>'２次効果'!H173</f>
        <v>0</v>
      </c>
      <c r="AN20" s="69">
        <f>'２次効果'!H174</f>
        <v>0</v>
      </c>
      <c r="AO20" s="69">
        <f>'２次効果'!H175</f>
        <v>0</v>
      </c>
      <c r="AP20" s="69">
        <f>'２次効果'!H176</f>
        <v>0</v>
      </c>
      <c r="AQ20" s="70">
        <f>SUM(D20:AP20)</f>
        <v>0</v>
      </c>
    </row>
    <row r="21" spans="3:43" s="26" customFormat="1" ht="24.95" customHeight="1" thickBot="1">
      <c r="C21" s="33" t="s">
        <v>62</v>
      </c>
      <c r="D21" s="71">
        <f>SUM(D18:D20)</f>
        <v>0</v>
      </c>
      <c r="E21" s="71">
        <f t="shared" ref="E21:AP21" si="3">SUM(E18:E20)</f>
        <v>0</v>
      </c>
      <c r="F21" s="71">
        <f t="shared" si="3"/>
        <v>0</v>
      </c>
      <c r="G21" s="71">
        <f t="shared" si="3"/>
        <v>0</v>
      </c>
      <c r="H21" s="71">
        <f t="shared" si="3"/>
        <v>0</v>
      </c>
      <c r="I21" s="71">
        <f t="shared" si="3"/>
        <v>0</v>
      </c>
      <c r="J21" s="71">
        <f t="shared" si="3"/>
        <v>0</v>
      </c>
      <c r="K21" s="71">
        <f t="shared" si="3"/>
        <v>0</v>
      </c>
      <c r="L21" s="71">
        <f t="shared" si="3"/>
        <v>0</v>
      </c>
      <c r="M21" s="71">
        <f t="shared" si="3"/>
        <v>0</v>
      </c>
      <c r="N21" s="71">
        <f t="shared" si="3"/>
        <v>0</v>
      </c>
      <c r="O21" s="71">
        <f t="shared" si="3"/>
        <v>0</v>
      </c>
      <c r="P21" s="71">
        <f t="shared" si="3"/>
        <v>0</v>
      </c>
      <c r="Q21" s="71">
        <f t="shared" si="3"/>
        <v>0</v>
      </c>
      <c r="R21" s="71">
        <f t="shared" si="3"/>
        <v>0</v>
      </c>
      <c r="S21" s="71">
        <f t="shared" si="3"/>
        <v>0</v>
      </c>
      <c r="T21" s="71">
        <f t="shared" si="3"/>
        <v>0</v>
      </c>
      <c r="U21" s="71">
        <f t="shared" si="3"/>
        <v>0</v>
      </c>
      <c r="V21" s="71">
        <f t="shared" si="3"/>
        <v>0</v>
      </c>
      <c r="W21" s="71">
        <f t="shared" si="3"/>
        <v>0</v>
      </c>
      <c r="X21" s="71">
        <f t="shared" si="3"/>
        <v>0</v>
      </c>
      <c r="Y21" s="71">
        <f t="shared" si="3"/>
        <v>0</v>
      </c>
      <c r="Z21" s="71">
        <f t="shared" si="3"/>
        <v>0</v>
      </c>
      <c r="AA21" s="71">
        <f t="shared" si="3"/>
        <v>0</v>
      </c>
      <c r="AB21" s="71">
        <f t="shared" si="3"/>
        <v>0</v>
      </c>
      <c r="AC21" s="71">
        <f t="shared" si="3"/>
        <v>0</v>
      </c>
      <c r="AD21" s="71">
        <f t="shared" si="3"/>
        <v>0</v>
      </c>
      <c r="AE21" s="71">
        <f t="shared" si="3"/>
        <v>0</v>
      </c>
      <c r="AF21" s="71">
        <f t="shared" si="3"/>
        <v>0</v>
      </c>
      <c r="AG21" s="71">
        <f t="shared" si="3"/>
        <v>0</v>
      </c>
      <c r="AH21" s="71">
        <f t="shared" si="3"/>
        <v>0</v>
      </c>
      <c r="AI21" s="71">
        <f t="shared" si="3"/>
        <v>0</v>
      </c>
      <c r="AJ21" s="71">
        <f t="shared" si="3"/>
        <v>0</v>
      </c>
      <c r="AK21" s="71">
        <f t="shared" si="3"/>
        <v>0</v>
      </c>
      <c r="AL21" s="71">
        <f t="shared" si="3"/>
        <v>0</v>
      </c>
      <c r="AM21" s="71">
        <f t="shared" si="3"/>
        <v>0</v>
      </c>
      <c r="AN21" s="71">
        <f t="shared" si="3"/>
        <v>0</v>
      </c>
      <c r="AO21" s="71">
        <f t="shared" si="3"/>
        <v>0</v>
      </c>
      <c r="AP21" s="71">
        <f t="shared" si="3"/>
        <v>0</v>
      </c>
      <c r="AQ21" s="72">
        <f>SUM(AQ18:AQ20)</f>
        <v>0</v>
      </c>
    </row>
    <row r="22" spans="3:43" s="26" customFormat="1" ht="13.5">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row>
    <row r="23" spans="3:43" s="26" customFormat="1" ht="15" thickBot="1">
      <c r="C23" s="63" t="s">
        <v>69</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row>
    <row r="24" spans="3:43" s="26" customFormat="1" ht="12.95" customHeight="1">
      <c r="C24" s="28"/>
      <c r="D24" s="594">
        <f t="shared" ref="D24:AP24" si="4">D5</f>
        <v>1</v>
      </c>
      <c r="E24" s="594">
        <f t="shared" si="4"/>
        <v>2</v>
      </c>
      <c r="F24" s="594">
        <f t="shared" si="4"/>
        <v>3</v>
      </c>
      <c r="G24" s="594">
        <f t="shared" si="4"/>
        <v>4</v>
      </c>
      <c r="H24" s="594">
        <f t="shared" si="4"/>
        <v>5</v>
      </c>
      <c r="I24" s="594">
        <f t="shared" si="4"/>
        <v>6</v>
      </c>
      <c r="J24" s="594">
        <f t="shared" si="4"/>
        <v>7</v>
      </c>
      <c r="K24" s="594">
        <f t="shared" si="4"/>
        <v>8</v>
      </c>
      <c r="L24" s="594">
        <f t="shared" si="4"/>
        <v>9</v>
      </c>
      <c r="M24" s="594">
        <f t="shared" si="4"/>
        <v>10</v>
      </c>
      <c r="N24" s="594">
        <f t="shared" si="4"/>
        <v>11</v>
      </c>
      <c r="O24" s="594">
        <f t="shared" si="4"/>
        <v>12</v>
      </c>
      <c r="P24" s="594">
        <f t="shared" si="4"/>
        <v>13</v>
      </c>
      <c r="Q24" s="594">
        <f t="shared" si="4"/>
        <v>14</v>
      </c>
      <c r="R24" s="594">
        <f t="shared" si="4"/>
        <v>15</v>
      </c>
      <c r="S24" s="594">
        <f t="shared" si="4"/>
        <v>16</v>
      </c>
      <c r="T24" s="594">
        <f t="shared" si="4"/>
        <v>17</v>
      </c>
      <c r="U24" s="594">
        <f t="shared" si="4"/>
        <v>18</v>
      </c>
      <c r="V24" s="594">
        <f t="shared" si="4"/>
        <v>19</v>
      </c>
      <c r="W24" s="594">
        <f t="shared" si="4"/>
        <v>20</v>
      </c>
      <c r="X24" s="594">
        <f t="shared" si="4"/>
        <v>21</v>
      </c>
      <c r="Y24" s="594">
        <f t="shared" si="4"/>
        <v>22</v>
      </c>
      <c r="Z24" s="594">
        <f t="shared" si="4"/>
        <v>23</v>
      </c>
      <c r="AA24" s="594">
        <f t="shared" si="4"/>
        <v>24</v>
      </c>
      <c r="AB24" s="594">
        <f t="shared" si="4"/>
        <v>25</v>
      </c>
      <c r="AC24" s="594">
        <f t="shared" si="4"/>
        <v>26</v>
      </c>
      <c r="AD24" s="594">
        <f t="shared" si="4"/>
        <v>27</v>
      </c>
      <c r="AE24" s="594">
        <f t="shared" si="4"/>
        <v>28</v>
      </c>
      <c r="AF24" s="594">
        <f t="shared" si="4"/>
        <v>29</v>
      </c>
      <c r="AG24" s="594">
        <f t="shared" si="4"/>
        <v>30</v>
      </c>
      <c r="AH24" s="594">
        <f t="shared" si="4"/>
        <v>31</v>
      </c>
      <c r="AI24" s="594">
        <f t="shared" si="4"/>
        <v>32</v>
      </c>
      <c r="AJ24" s="594">
        <f t="shared" si="4"/>
        <v>33</v>
      </c>
      <c r="AK24" s="594">
        <f t="shared" si="4"/>
        <v>34</v>
      </c>
      <c r="AL24" s="594">
        <f t="shared" si="4"/>
        <v>35</v>
      </c>
      <c r="AM24" s="594">
        <f t="shared" si="4"/>
        <v>36</v>
      </c>
      <c r="AN24" s="594">
        <f t="shared" si="4"/>
        <v>37</v>
      </c>
      <c r="AO24" s="594">
        <f t="shared" si="4"/>
        <v>38</v>
      </c>
      <c r="AP24" s="594">
        <f t="shared" si="4"/>
        <v>39</v>
      </c>
      <c r="AQ24" s="29"/>
    </row>
    <row r="25" spans="3:43" s="26" customFormat="1" ht="54">
      <c r="C25" s="74" t="s">
        <v>35</v>
      </c>
      <c r="D25" s="595" t="str">
        <f t="shared" ref="D25:AP25" si="5">D6</f>
        <v>農業</v>
      </c>
      <c r="E25" s="595" t="str">
        <f t="shared" si="5"/>
        <v>林業</v>
      </c>
      <c r="F25" s="595" t="str">
        <f t="shared" si="5"/>
        <v>漁業</v>
      </c>
      <c r="G25" s="595" t="str">
        <f t="shared" si="5"/>
        <v>鉱業</v>
      </c>
      <c r="H25" s="595" t="str">
        <f t="shared" si="5"/>
        <v>飲食料品</v>
      </c>
      <c r="I25" s="595" t="str">
        <f t="shared" si="5"/>
        <v>繊維製品</v>
      </c>
      <c r="J25" s="595" t="str">
        <f t="shared" si="5"/>
        <v>パルプ・紙・木製品</v>
      </c>
      <c r="K25" s="595" t="str">
        <f t="shared" si="5"/>
        <v>化学製品</v>
      </c>
      <c r="L25" s="595" t="str">
        <f t="shared" si="5"/>
        <v>石油・石炭製品</v>
      </c>
      <c r="M25" s="595" t="str">
        <f t="shared" si="5"/>
        <v>プラスチック・ゴム製品</v>
      </c>
      <c r="N25" s="595" t="str">
        <f t="shared" si="5"/>
        <v>窯業・土石製品</v>
      </c>
      <c r="O25" s="595" t="str">
        <f t="shared" si="5"/>
        <v>鉄鋼</v>
      </c>
      <c r="P25" s="595" t="str">
        <f t="shared" si="5"/>
        <v>非鉄金属</v>
      </c>
      <c r="Q25" s="595" t="str">
        <f t="shared" si="5"/>
        <v>金属製品</v>
      </c>
      <c r="R25" s="595" t="str">
        <f t="shared" si="5"/>
        <v>はん用機械</v>
      </c>
      <c r="S25" s="595" t="str">
        <f t="shared" si="5"/>
        <v>生産用機械</v>
      </c>
      <c r="T25" s="595" t="str">
        <f t="shared" si="5"/>
        <v>業務用機械</v>
      </c>
      <c r="U25" s="595" t="str">
        <f t="shared" si="5"/>
        <v>電子部品</v>
      </c>
      <c r="V25" s="595" t="str">
        <f t="shared" si="5"/>
        <v>電気機械</v>
      </c>
      <c r="W25" s="595" t="str">
        <f t="shared" si="5"/>
        <v>情報通信機器</v>
      </c>
      <c r="X25" s="595" t="str">
        <f t="shared" si="5"/>
        <v>輸送機械</v>
      </c>
      <c r="Y25" s="595" t="str">
        <f t="shared" si="5"/>
        <v>その他の製造工業製品</v>
      </c>
      <c r="Z25" s="595" t="str">
        <f t="shared" si="5"/>
        <v>建設</v>
      </c>
      <c r="AA25" s="595" t="str">
        <f t="shared" si="5"/>
        <v>電力・ガス・熱供給</v>
      </c>
      <c r="AB25" s="595" t="str">
        <f t="shared" si="5"/>
        <v>水道</v>
      </c>
      <c r="AC25" s="595" t="str">
        <f t="shared" si="5"/>
        <v>廃棄物処理</v>
      </c>
      <c r="AD25" s="595" t="str">
        <f t="shared" si="5"/>
        <v>商業</v>
      </c>
      <c r="AE25" s="595" t="str">
        <f t="shared" si="5"/>
        <v>金融・保険</v>
      </c>
      <c r="AF25" s="595" t="str">
        <f t="shared" si="5"/>
        <v>不動産</v>
      </c>
      <c r="AG25" s="595" t="str">
        <f t="shared" si="5"/>
        <v>運輸・郵便</v>
      </c>
      <c r="AH25" s="595" t="str">
        <f t="shared" si="5"/>
        <v>情報通信</v>
      </c>
      <c r="AI25" s="595" t="str">
        <f t="shared" si="5"/>
        <v>公務</v>
      </c>
      <c r="AJ25" s="595" t="str">
        <f t="shared" si="5"/>
        <v>教育・研究</v>
      </c>
      <c r="AK25" s="595" t="str">
        <f t="shared" si="5"/>
        <v>医療・福祉</v>
      </c>
      <c r="AL25" s="595" t="str">
        <f t="shared" si="5"/>
        <v>他に分類されない会員制団体</v>
      </c>
      <c r="AM25" s="595" t="str">
        <f t="shared" si="5"/>
        <v>対事業所サービス</v>
      </c>
      <c r="AN25" s="595" t="str">
        <f t="shared" si="5"/>
        <v>対個人サービス</v>
      </c>
      <c r="AO25" s="595" t="str">
        <f t="shared" si="5"/>
        <v>事務用品</v>
      </c>
      <c r="AP25" s="595" t="str">
        <f t="shared" si="5"/>
        <v>分類不明</v>
      </c>
      <c r="AQ25" s="75" t="s">
        <v>56</v>
      </c>
    </row>
    <row r="26" spans="3:43" s="26" customFormat="1" ht="24.95" customHeight="1">
      <c r="C26" s="66" t="s">
        <v>66</v>
      </c>
      <c r="D26" s="51">
        <f>+D18*係数!D6</f>
        <v>0</v>
      </c>
      <c r="E26" s="51">
        <f>+E18*係数!E6</f>
        <v>0</v>
      </c>
      <c r="F26" s="51">
        <f>+F18*係数!F6</f>
        <v>0</v>
      </c>
      <c r="G26" s="51">
        <f>+G18*係数!G6</f>
        <v>0</v>
      </c>
      <c r="H26" s="51">
        <f>+H18*係数!H6</f>
        <v>0</v>
      </c>
      <c r="I26" s="51">
        <f>+I18*係数!I6</f>
        <v>0</v>
      </c>
      <c r="J26" s="51">
        <f>+J18*係数!J6</f>
        <v>0</v>
      </c>
      <c r="K26" s="51">
        <f>+K18*係数!K6</f>
        <v>0</v>
      </c>
      <c r="L26" s="51">
        <f>+L18*係数!L6</f>
        <v>0</v>
      </c>
      <c r="M26" s="51">
        <f>+M18*係数!M6</f>
        <v>0</v>
      </c>
      <c r="N26" s="51">
        <f>+N18*係数!N6</f>
        <v>0</v>
      </c>
      <c r="O26" s="51">
        <f>+O18*係数!O6</f>
        <v>0</v>
      </c>
      <c r="P26" s="51">
        <f>+P18*係数!P6</f>
        <v>0</v>
      </c>
      <c r="Q26" s="51">
        <f>+Q18*係数!Q6</f>
        <v>0</v>
      </c>
      <c r="R26" s="51">
        <f>+R18*係数!R6</f>
        <v>0</v>
      </c>
      <c r="S26" s="51">
        <f>+S18*係数!S6</f>
        <v>0</v>
      </c>
      <c r="T26" s="51">
        <f>+T18*係数!T6</f>
        <v>0</v>
      </c>
      <c r="U26" s="51">
        <f>+U18*係数!U6</f>
        <v>0</v>
      </c>
      <c r="V26" s="51">
        <f>+V18*係数!V6</f>
        <v>0</v>
      </c>
      <c r="W26" s="51">
        <f>+W18*係数!W6</f>
        <v>0</v>
      </c>
      <c r="X26" s="51">
        <f>+X18*係数!X6</f>
        <v>0</v>
      </c>
      <c r="Y26" s="51">
        <f>+Y18*係数!Y6</f>
        <v>0</v>
      </c>
      <c r="Z26" s="51">
        <f>+Z18*係数!Z6</f>
        <v>0</v>
      </c>
      <c r="AA26" s="51">
        <f>+AA18*係数!AA6</f>
        <v>0</v>
      </c>
      <c r="AB26" s="51">
        <f>+AB18*係数!AB6</f>
        <v>0</v>
      </c>
      <c r="AC26" s="51">
        <f>+AC18*係数!AC6</f>
        <v>0</v>
      </c>
      <c r="AD26" s="51">
        <f>+AD18*係数!AD6</f>
        <v>0</v>
      </c>
      <c r="AE26" s="51">
        <f>+AE18*係数!AE6</f>
        <v>0</v>
      </c>
      <c r="AF26" s="51">
        <f>+AF18*係数!AF6</f>
        <v>0</v>
      </c>
      <c r="AG26" s="51">
        <f>+AG18*係数!AG6</f>
        <v>0</v>
      </c>
      <c r="AH26" s="51">
        <f>+AH18*係数!AH6</f>
        <v>0</v>
      </c>
      <c r="AI26" s="51">
        <f>+AI18*係数!AI6</f>
        <v>0</v>
      </c>
      <c r="AJ26" s="51">
        <f>+AJ18*係数!AJ6</f>
        <v>0</v>
      </c>
      <c r="AK26" s="51">
        <f>+AK18*係数!AK6</f>
        <v>0</v>
      </c>
      <c r="AL26" s="51">
        <f>+AL18*係数!AL6</f>
        <v>0</v>
      </c>
      <c r="AM26" s="51">
        <f>+AM18*係数!AM6</f>
        <v>0</v>
      </c>
      <c r="AN26" s="51">
        <f>+AN18*係数!AN6</f>
        <v>0</v>
      </c>
      <c r="AO26" s="51">
        <f>+AO18*係数!AO6</f>
        <v>0</v>
      </c>
      <c r="AP26" s="51">
        <f>+AP18*係数!AP6</f>
        <v>0</v>
      </c>
      <c r="AQ26" s="67">
        <f>SUM(D26:AP26)</f>
        <v>0</v>
      </c>
    </row>
    <row r="27" spans="3:43" s="26" customFormat="1" ht="24.95" customHeight="1">
      <c r="C27" s="68" t="s">
        <v>67</v>
      </c>
      <c r="D27" s="69">
        <f>'１次効果'!K226</f>
        <v>0</v>
      </c>
      <c r="E27" s="69">
        <f>'１次効果'!K227</f>
        <v>0</v>
      </c>
      <c r="F27" s="69">
        <f>'１次効果'!K228</f>
        <v>0</v>
      </c>
      <c r="G27" s="69">
        <f>'１次効果'!K229</f>
        <v>0</v>
      </c>
      <c r="H27" s="69">
        <f>'１次効果'!K230</f>
        <v>0</v>
      </c>
      <c r="I27" s="69">
        <f>'１次効果'!K231</f>
        <v>0</v>
      </c>
      <c r="J27" s="69">
        <f>'１次効果'!K232</f>
        <v>0</v>
      </c>
      <c r="K27" s="69">
        <f>'１次効果'!K233</f>
        <v>0</v>
      </c>
      <c r="L27" s="69">
        <f>'１次効果'!K234</f>
        <v>0</v>
      </c>
      <c r="M27" s="69">
        <f>'１次効果'!K235</f>
        <v>0</v>
      </c>
      <c r="N27" s="69">
        <f>'１次効果'!K236</f>
        <v>0</v>
      </c>
      <c r="O27" s="69">
        <f>'１次効果'!K237</f>
        <v>0</v>
      </c>
      <c r="P27" s="69">
        <f>'１次効果'!K238</f>
        <v>0</v>
      </c>
      <c r="Q27" s="69">
        <f>'１次効果'!K239</f>
        <v>0</v>
      </c>
      <c r="R27" s="69">
        <f>'１次効果'!K240</f>
        <v>0</v>
      </c>
      <c r="S27" s="69">
        <f>'１次効果'!K241</f>
        <v>0</v>
      </c>
      <c r="T27" s="69">
        <f>'１次効果'!K242</f>
        <v>0</v>
      </c>
      <c r="U27" s="69">
        <f>'１次効果'!K243</f>
        <v>0</v>
      </c>
      <c r="V27" s="69">
        <f>'１次効果'!K244</f>
        <v>0</v>
      </c>
      <c r="W27" s="69">
        <f>'１次効果'!K245</f>
        <v>0</v>
      </c>
      <c r="X27" s="69">
        <f>'１次効果'!K246</f>
        <v>0</v>
      </c>
      <c r="Y27" s="69">
        <f>'１次効果'!K247</f>
        <v>0</v>
      </c>
      <c r="Z27" s="69">
        <f>'１次効果'!K248</f>
        <v>0</v>
      </c>
      <c r="AA27" s="69">
        <f>'１次効果'!K249</f>
        <v>0</v>
      </c>
      <c r="AB27" s="69">
        <f>'１次効果'!K250</f>
        <v>0</v>
      </c>
      <c r="AC27" s="69">
        <f>'１次効果'!K251</f>
        <v>0</v>
      </c>
      <c r="AD27" s="69">
        <f>'１次効果'!K252</f>
        <v>0</v>
      </c>
      <c r="AE27" s="69">
        <f>'１次効果'!K253</f>
        <v>0</v>
      </c>
      <c r="AF27" s="69">
        <f>'１次効果'!K254</f>
        <v>0</v>
      </c>
      <c r="AG27" s="69">
        <f>'１次効果'!K255</f>
        <v>0</v>
      </c>
      <c r="AH27" s="69">
        <f>'１次効果'!K256</f>
        <v>0</v>
      </c>
      <c r="AI27" s="69">
        <f>'１次効果'!K257</f>
        <v>0</v>
      </c>
      <c r="AJ27" s="69">
        <f>'１次効果'!K258</f>
        <v>0</v>
      </c>
      <c r="AK27" s="69">
        <f>'１次効果'!K259</f>
        <v>0</v>
      </c>
      <c r="AL27" s="69">
        <f>'１次効果'!K260</f>
        <v>0</v>
      </c>
      <c r="AM27" s="69">
        <f>'１次効果'!K261</f>
        <v>0</v>
      </c>
      <c r="AN27" s="69">
        <f>'１次効果'!K262</f>
        <v>0</v>
      </c>
      <c r="AO27" s="69">
        <f>'１次効果'!K263</f>
        <v>0</v>
      </c>
      <c r="AP27" s="69">
        <f>'１次効果'!K264</f>
        <v>0</v>
      </c>
      <c r="AQ27" s="70">
        <f>SUM(D27:AP27)</f>
        <v>0</v>
      </c>
    </row>
    <row r="28" spans="3:43" s="26" customFormat="1" ht="24.95" customHeight="1">
      <c r="C28" s="68" t="s">
        <v>68</v>
      </c>
      <c r="D28" s="69">
        <f>'２次効果'!L138</f>
        <v>0</v>
      </c>
      <c r="E28" s="69">
        <f>'２次効果'!L139</f>
        <v>0</v>
      </c>
      <c r="F28" s="69">
        <f>'２次効果'!L140</f>
        <v>0</v>
      </c>
      <c r="G28" s="69">
        <f>'２次効果'!L141</f>
        <v>0</v>
      </c>
      <c r="H28" s="69">
        <f>'２次効果'!L142</f>
        <v>0</v>
      </c>
      <c r="I28" s="69">
        <f>'２次効果'!L143</f>
        <v>0</v>
      </c>
      <c r="J28" s="69">
        <f>'２次効果'!L144</f>
        <v>0</v>
      </c>
      <c r="K28" s="69">
        <f>'２次効果'!L145</f>
        <v>0</v>
      </c>
      <c r="L28" s="69">
        <f>'２次効果'!L146</f>
        <v>0</v>
      </c>
      <c r="M28" s="69">
        <f>'２次効果'!L147</f>
        <v>0</v>
      </c>
      <c r="N28" s="69">
        <f>'２次効果'!L148</f>
        <v>0</v>
      </c>
      <c r="O28" s="69">
        <f>'２次効果'!L149</f>
        <v>0</v>
      </c>
      <c r="P28" s="69">
        <f>'２次効果'!L150</f>
        <v>0</v>
      </c>
      <c r="Q28" s="69">
        <f>'２次効果'!L151</f>
        <v>0</v>
      </c>
      <c r="R28" s="69">
        <f>'２次効果'!L152</f>
        <v>0</v>
      </c>
      <c r="S28" s="69">
        <f>'２次効果'!L153</f>
        <v>0</v>
      </c>
      <c r="T28" s="69">
        <f>'２次効果'!L154</f>
        <v>0</v>
      </c>
      <c r="U28" s="69">
        <f>'２次効果'!L155</f>
        <v>0</v>
      </c>
      <c r="V28" s="69">
        <f>'２次効果'!L156</f>
        <v>0</v>
      </c>
      <c r="W28" s="69">
        <f>'２次効果'!L157</f>
        <v>0</v>
      </c>
      <c r="X28" s="69">
        <f>'２次効果'!L158</f>
        <v>0</v>
      </c>
      <c r="Y28" s="69">
        <f>'２次効果'!L159</f>
        <v>0</v>
      </c>
      <c r="Z28" s="69">
        <f>'２次効果'!L160</f>
        <v>0</v>
      </c>
      <c r="AA28" s="69">
        <f>'２次効果'!L161</f>
        <v>0</v>
      </c>
      <c r="AB28" s="69">
        <f>'２次効果'!L162</f>
        <v>0</v>
      </c>
      <c r="AC28" s="69">
        <f>'２次効果'!L163</f>
        <v>0</v>
      </c>
      <c r="AD28" s="69">
        <f>'２次効果'!L164</f>
        <v>0</v>
      </c>
      <c r="AE28" s="69">
        <f>'２次効果'!L165</f>
        <v>0</v>
      </c>
      <c r="AF28" s="69">
        <f>'２次効果'!L166</f>
        <v>0</v>
      </c>
      <c r="AG28" s="69">
        <f>'２次効果'!L167</f>
        <v>0</v>
      </c>
      <c r="AH28" s="69">
        <f>'２次効果'!L168</f>
        <v>0</v>
      </c>
      <c r="AI28" s="69">
        <f>'２次効果'!L169</f>
        <v>0</v>
      </c>
      <c r="AJ28" s="69">
        <f>'２次効果'!L170</f>
        <v>0</v>
      </c>
      <c r="AK28" s="69">
        <f>'２次効果'!L171</f>
        <v>0</v>
      </c>
      <c r="AL28" s="69">
        <f>'２次効果'!L172</f>
        <v>0</v>
      </c>
      <c r="AM28" s="69">
        <f>'２次効果'!L173</f>
        <v>0</v>
      </c>
      <c r="AN28" s="69">
        <f>'２次効果'!L174</f>
        <v>0</v>
      </c>
      <c r="AO28" s="69">
        <f>'２次効果'!L175</f>
        <v>0</v>
      </c>
      <c r="AP28" s="69">
        <f>'２次効果'!L176</f>
        <v>0</v>
      </c>
      <c r="AQ28" s="70">
        <f>SUM(D28:AP28)</f>
        <v>0</v>
      </c>
    </row>
    <row r="29" spans="3:43" s="26" customFormat="1" ht="24.95" customHeight="1" thickBot="1">
      <c r="C29" s="33" t="s">
        <v>62</v>
      </c>
      <c r="D29" s="71">
        <f>SUM(D26:D28)</f>
        <v>0</v>
      </c>
      <c r="E29" s="71">
        <f t="shared" ref="E29:AP29" si="6">SUM(E26:E28)</f>
        <v>0</v>
      </c>
      <c r="F29" s="71">
        <f t="shared" si="6"/>
        <v>0</v>
      </c>
      <c r="G29" s="71">
        <f t="shared" si="6"/>
        <v>0</v>
      </c>
      <c r="H29" s="71">
        <f t="shared" si="6"/>
        <v>0</v>
      </c>
      <c r="I29" s="71">
        <f t="shared" si="6"/>
        <v>0</v>
      </c>
      <c r="J29" s="71">
        <f t="shared" si="6"/>
        <v>0</v>
      </c>
      <c r="K29" s="71">
        <f t="shared" si="6"/>
        <v>0</v>
      </c>
      <c r="L29" s="71">
        <f t="shared" si="6"/>
        <v>0</v>
      </c>
      <c r="M29" s="71">
        <f t="shared" si="6"/>
        <v>0</v>
      </c>
      <c r="N29" s="71">
        <f t="shared" si="6"/>
        <v>0</v>
      </c>
      <c r="O29" s="71">
        <f t="shared" si="6"/>
        <v>0</v>
      </c>
      <c r="P29" s="71">
        <f t="shared" si="6"/>
        <v>0</v>
      </c>
      <c r="Q29" s="71">
        <f t="shared" si="6"/>
        <v>0</v>
      </c>
      <c r="R29" s="71">
        <f t="shared" si="6"/>
        <v>0</v>
      </c>
      <c r="S29" s="71">
        <f t="shared" si="6"/>
        <v>0</v>
      </c>
      <c r="T29" s="71">
        <f t="shared" si="6"/>
        <v>0</v>
      </c>
      <c r="U29" s="71">
        <f t="shared" si="6"/>
        <v>0</v>
      </c>
      <c r="V29" s="71">
        <f t="shared" si="6"/>
        <v>0</v>
      </c>
      <c r="W29" s="71">
        <f t="shared" si="6"/>
        <v>0</v>
      </c>
      <c r="X29" s="71">
        <f t="shared" si="6"/>
        <v>0</v>
      </c>
      <c r="Y29" s="71">
        <f t="shared" si="6"/>
        <v>0</v>
      </c>
      <c r="Z29" s="71">
        <f t="shared" si="6"/>
        <v>0</v>
      </c>
      <c r="AA29" s="71">
        <f t="shared" si="6"/>
        <v>0</v>
      </c>
      <c r="AB29" s="71">
        <f t="shared" si="6"/>
        <v>0</v>
      </c>
      <c r="AC29" s="71">
        <f t="shared" si="6"/>
        <v>0</v>
      </c>
      <c r="AD29" s="71">
        <f t="shared" si="6"/>
        <v>0</v>
      </c>
      <c r="AE29" s="71">
        <f t="shared" si="6"/>
        <v>0</v>
      </c>
      <c r="AF29" s="71">
        <f t="shared" si="6"/>
        <v>0</v>
      </c>
      <c r="AG29" s="71">
        <f t="shared" si="6"/>
        <v>0</v>
      </c>
      <c r="AH29" s="71">
        <f t="shared" si="6"/>
        <v>0</v>
      </c>
      <c r="AI29" s="71">
        <f t="shared" si="6"/>
        <v>0</v>
      </c>
      <c r="AJ29" s="71">
        <f t="shared" si="6"/>
        <v>0</v>
      </c>
      <c r="AK29" s="71">
        <f t="shared" si="6"/>
        <v>0</v>
      </c>
      <c r="AL29" s="71">
        <f t="shared" si="6"/>
        <v>0</v>
      </c>
      <c r="AM29" s="71">
        <f t="shared" si="6"/>
        <v>0</v>
      </c>
      <c r="AN29" s="71">
        <f t="shared" si="6"/>
        <v>0</v>
      </c>
      <c r="AO29" s="71">
        <f t="shared" si="6"/>
        <v>0</v>
      </c>
      <c r="AP29" s="71">
        <f t="shared" si="6"/>
        <v>0</v>
      </c>
      <c r="AQ29" s="72">
        <f>SUM(AQ26:AQ28)</f>
        <v>0</v>
      </c>
    </row>
    <row r="30" spans="3:43" s="26" customFormat="1" ht="13.5">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row>
    <row r="31" spans="3:43" s="26" customFormat="1" ht="15" thickBot="1">
      <c r="C31" s="63" t="s">
        <v>70</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row>
    <row r="32" spans="3:43" s="26" customFormat="1" ht="12.95" customHeight="1">
      <c r="C32" s="28"/>
      <c r="D32" s="594">
        <f t="shared" ref="D32:AP32" si="7">D5</f>
        <v>1</v>
      </c>
      <c r="E32" s="594">
        <f t="shared" si="7"/>
        <v>2</v>
      </c>
      <c r="F32" s="594">
        <f t="shared" si="7"/>
        <v>3</v>
      </c>
      <c r="G32" s="594">
        <f t="shared" si="7"/>
        <v>4</v>
      </c>
      <c r="H32" s="594">
        <f t="shared" si="7"/>
        <v>5</v>
      </c>
      <c r="I32" s="594">
        <f t="shared" si="7"/>
        <v>6</v>
      </c>
      <c r="J32" s="594">
        <f t="shared" si="7"/>
        <v>7</v>
      </c>
      <c r="K32" s="594">
        <f t="shared" si="7"/>
        <v>8</v>
      </c>
      <c r="L32" s="594">
        <f t="shared" si="7"/>
        <v>9</v>
      </c>
      <c r="M32" s="594">
        <f t="shared" si="7"/>
        <v>10</v>
      </c>
      <c r="N32" s="594">
        <f t="shared" si="7"/>
        <v>11</v>
      </c>
      <c r="O32" s="594">
        <f t="shared" si="7"/>
        <v>12</v>
      </c>
      <c r="P32" s="594">
        <f t="shared" si="7"/>
        <v>13</v>
      </c>
      <c r="Q32" s="594">
        <f t="shared" si="7"/>
        <v>14</v>
      </c>
      <c r="R32" s="594">
        <f t="shared" si="7"/>
        <v>15</v>
      </c>
      <c r="S32" s="594">
        <f t="shared" si="7"/>
        <v>16</v>
      </c>
      <c r="T32" s="594">
        <f t="shared" si="7"/>
        <v>17</v>
      </c>
      <c r="U32" s="594">
        <f t="shared" si="7"/>
        <v>18</v>
      </c>
      <c r="V32" s="594">
        <f t="shared" si="7"/>
        <v>19</v>
      </c>
      <c r="W32" s="594">
        <f t="shared" si="7"/>
        <v>20</v>
      </c>
      <c r="X32" s="594">
        <f t="shared" si="7"/>
        <v>21</v>
      </c>
      <c r="Y32" s="594">
        <f t="shared" si="7"/>
        <v>22</v>
      </c>
      <c r="Z32" s="594">
        <f t="shared" si="7"/>
        <v>23</v>
      </c>
      <c r="AA32" s="594">
        <f t="shared" si="7"/>
        <v>24</v>
      </c>
      <c r="AB32" s="594">
        <f t="shared" si="7"/>
        <v>25</v>
      </c>
      <c r="AC32" s="594">
        <f t="shared" si="7"/>
        <v>26</v>
      </c>
      <c r="AD32" s="594">
        <f t="shared" si="7"/>
        <v>27</v>
      </c>
      <c r="AE32" s="594">
        <f t="shared" si="7"/>
        <v>28</v>
      </c>
      <c r="AF32" s="594">
        <f t="shared" si="7"/>
        <v>29</v>
      </c>
      <c r="AG32" s="594">
        <f t="shared" si="7"/>
        <v>30</v>
      </c>
      <c r="AH32" s="594">
        <f t="shared" si="7"/>
        <v>31</v>
      </c>
      <c r="AI32" s="594">
        <f t="shared" si="7"/>
        <v>32</v>
      </c>
      <c r="AJ32" s="594">
        <f t="shared" si="7"/>
        <v>33</v>
      </c>
      <c r="AK32" s="594">
        <f t="shared" si="7"/>
        <v>34</v>
      </c>
      <c r="AL32" s="594">
        <f t="shared" si="7"/>
        <v>35</v>
      </c>
      <c r="AM32" s="594">
        <f t="shared" si="7"/>
        <v>36</v>
      </c>
      <c r="AN32" s="594">
        <f t="shared" si="7"/>
        <v>37</v>
      </c>
      <c r="AO32" s="594">
        <f t="shared" si="7"/>
        <v>38</v>
      </c>
      <c r="AP32" s="594">
        <f t="shared" si="7"/>
        <v>39</v>
      </c>
      <c r="AQ32" s="29"/>
    </row>
    <row r="33" spans="3:43" s="26" customFormat="1" ht="54">
      <c r="C33" s="30" t="s">
        <v>35</v>
      </c>
      <c r="D33" s="595" t="str">
        <f t="shared" ref="D33:AP33" si="8">D6</f>
        <v>農業</v>
      </c>
      <c r="E33" s="595" t="str">
        <f t="shared" si="8"/>
        <v>林業</v>
      </c>
      <c r="F33" s="595" t="str">
        <f t="shared" si="8"/>
        <v>漁業</v>
      </c>
      <c r="G33" s="595" t="str">
        <f t="shared" si="8"/>
        <v>鉱業</v>
      </c>
      <c r="H33" s="595" t="str">
        <f t="shared" si="8"/>
        <v>飲食料品</v>
      </c>
      <c r="I33" s="595" t="str">
        <f t="shared" si="8"/>
        <v>繊維製品</v>
      </c>
      <c r="J33" s="595" t="str">
        <f t="shared" si="8"/>
        <v>パルプ・紙・木製品</v>
      </c>
      <c r="K33" s="595" t="str">
        <f t="shared" si="8"/>
        <v>化学製品</v>
      </c>
      <c r="L33" s="595" t="str">
        <f t="shared" si="8"/>
        <v>石油・石炭製品</v>
      </c>
      <c r="M33" s="595" t="str">
        <f t="shared" si="8"/>
        <v>プラスチック・ゴム製品</v>
      </c>
      <c r="N33" s="595" t="str">
        <f t="shared" si="8"/>
        <v>窯業・土石製品</v>
      </c>
      <c r="O33" s="595" t="str">
        <f t="shared" si="8"/>
        <v>鉄鋼</v>
      </c>
      <c r="P33" s="595" t="str">
        <f t="shared" si="8"/>
        <v>非鉄金属</v>
      </c>
      <c r="Q33" s="595" t="str">
        <f t="shared" si="8"/>
        <v>金属製品</v>
      </c>
      <c r="R33" s="595" t="str">
        <f t="shared" si="8"/>
        <v>はん用機械</v>
      </c>
      <c r="S33" s="595" t="str">
        <f t="shared" si="8"/>
        <v>生産用機械</v>
      </c>
      <c r="T33" s="595" t="str">
        <f t="shared" si="8"/>
        <v>業務用機械</v>
      </c>
      <c r="U33" s="595" t="str">
        <f t="shared" si="8"/>
        <v>電子部品</v>
      </c>
      <c r="V33" s="595" t="str">
        <f t="shared" si="8"/>
        <v>電気機械</v>
      </c>
      <c r="W33" s="595" t="str">
        <f t="shared" si="8"/>
        <v>情報通信機器</v>
      </c>
      <c r="X33" s="595" t="str">
        <f t="shared" si="8"/>
        <v>輸送機械</v>
      </c>
      <c r="Y33" s="595" t="str">
        <f t="shared" si="8"/>
        <v>その他の製造工業製品</v>
      </c>
      <c r="Z33" s="595" t="str">
        <f t="shared" si="8"/>
        <v>建設</v>
      </c>
      <c r="AA33" s="595" t="str">
        <f t="shared" si="8"/>
        <v>電力・ガス・熱供給</v>
      </c>
      <c r="AB33" s="595" t="str">
        <f t="shared" si="8"/>
        <v>水道</v>
      </c>
      <c r="AC33" s="595" t="str">
        <f t="shared" si="8"/>
        <v>廃棄物処理</v>
      </c>
      <c r="AD33" s="595" t="str">
        <f t="shared" si="8"/>
        <v>商業</v>
      </c>
      <c r="AE33" s="595" t="str">
        <f t="shared" si="8"/>
        <v>金融・保険</v>
      </c>
      <c r="AF33" s="595" t="str">
        <f t="shared" si="8"/>
        <v>不動産</v>
      </c>
      <c r="AG33" s="595" t="str">
        <f t="shared" si="8"/>
        <v>運輸・郵便</v>
      </c>
      <c r="AH33" s="595" t="str">
        <f t="shared" si="8"/>
        <v>情報通信</v>
      </c>
      <c r="AI33" s="595" t="str">
        <f t="shared" si="8"/>
        <v>公務</v>
      </c>
      <c r="AJ33" s="595" t="str">
        <f t="shared" si="8"/>
        <v>教育・研究</v>
      </c>
      <c r="AK33" s="595" t="str">
        <f t="shared" si="8"/>
        <v>医療・福祉</v>
      </c>
      <c r="AL33" s="595" t="str">
        <f t="shared" si="8"/>
        <v>他に分類されない会員制団体</v>
      </c>
      <c r="AM33" s="595" t="str">
        <f t="shared" si="8"/>
        <v>対事業所サービス</v>
      </c>
      <c r="AN33" s="595" t="str">
        <f t="shared" si="8"/>
        <v>対個人サービス</v>
      </c>
      <c r="AO33" s="595" t="str">
        <f t="shared" si="8"/>
        <v>事務用品</v>
      </c>
      <c r="AP33" s="595" t="str">
        <f t="shared" si="8"/>
        <v>分類不明</v>
      </c>
      <c r="AQ33" s="75" t="s">
        <v>56</v>
      </c>
    </row>
    <row r="34" spans="3:43" s="26" customFormat="1" ht="24.95" customHeight="1">
      <c r="C34" s="66" t="s">
        <v>66</v>
      </c>
      <c r="D34" s="51">
        <f>+D18*係数!D7</f>
        <v>0</v>
      </c>
      <c r="E34" s="51">
        <f>+E18*係数!E7</f>
        <v>0</v>
      </c>
      <c r="F34" s="51">
        <f>+F18*係数!F7</f>
        <v>0</v>
      </c>
      <c r="G34" s="51">
        <f>+G18*係数!G7</f>
        <v>0</v>
      </c>
      <c r="H34" s="51">
        <f>+H18*係数!H7</f>
        <v>0</v>
      </c>
      <c r="I34" s="51">
        <f>+I18*係数!I7</f>
        <v>0</v>
      </c>
      <c r="J34" s="51">
        <f>+J18*係数!J7</f>
        <v>0</v>
      </c>
      <c r="K34" s="51">
        <f>+K18*係数!K7</f>
        <v>0</v>
      </c>
      <c r="L34" s="51">
        <f>+L18*係数!L7</f>
        <v>0</v>
      </c>
      <c r="M34" s="51">
        <f>+M18*係数!M7</f>
        <v>0</v>
      </c>
      <c r="N34" s="51">
        <f>+N18*係数!N7</f>
        <v>0</v>
      </c>
      <c r="O34" s="51">
        <f>+O18*係数!O7</f>
        <v>0</v>
      </c>
      <c r="P34" s="51">
        <f>+P18*係数!P7</f>
        <v>0</v>
      </c>
      <c r="Q34" s="51">
        <f>+Q18*係数!Q7</f>
        <v>0</v>
      </c>
      <c r="R34" s="51">
        <f>+R18*係数!R7</f>
        <v>0</v>
      </c>
      <c r="S34" s="51">
        <f>+S18*係数!S7</f>
        <v>0</v>
      </c>
      <c r="T34" s="51">
        <f>+T18*係数!T7</f>
        <v>0</v>
      </c>
      <c r="U34" s="51">
        <f>+U18*係数!U7</f>
        <v>0</v>
      </c>
      <c r="V34" s="51">
        <f>+V18*係数!V7</f>
        <v>0</v>
      </c>
      <c r="W34" s="51">
        <f>+W18*係数!W7</f>
        <v>0</v>
      </c>
      <c r="X34" s="51">
        <f>+X18*係数!X7</f>
        <v>0</v>
      </c>
      <c r="Y34" s="51">
        <f>+Y18*係数!Y7</f>
        <v>0</v>
      </c>
      <c r="Z34" s="51">
        <f>+Z18*係数!Z7</f>
        <v>0</v>
      </c>
      <c r="AA34" s="51">
        <f>+AA18*係数!AA7</f>
        <v>0</v>
      </c>
      <c r="AB34" s="51">
        <f>+AB18*係数!AB7</f>
        <v>0</v>
      </c>
      <c r="AC34" s="51">
        <f>+AC18*係数!AC7</f>
        <v>0</v>
      </c>
      <c r="AD34" s="51">
        <f>+AD18*係数!AD7</f>
        <v>0</v>
      </c>
      <c r="AE34" s="51">
        <f>+AE18*係数!AE7</f>
        <v>0</v>
      </c>
      <c r="AF34" s="51">
        <f>+AF18*係数!AF7</f>
        <v>0</v>
      </c>
      <c r="AG34" s="51">
        <f>+AG18*係数!AG7</f>
        <v>0</v>
      </c>
      <c r="AH34" s="51">
        <f>+AH18*係数!AH7</f>
        <v>0</v>
      </c>
      <c r="AI34" s="51">
        <f>+AI18*係数!AI7</f>
        <v>0</v>
      </c>
      <c r="AJ34" s="51">
        <f>+AJ18*係数!AJ7</f>
        <v>0</v>
      </c>
      <c r="AK34" s="51">
        <f>+AK18*係数!AK7</f>
        <v>0</v>
      </c>
      <c r="AL34" s="51">
        <f>+AL18*係数!AL7</f>
        <v>0</v>
      </c>
      <c r="AM34" s="51">
        <f>+AM18*係数!AM7</f>
        <v>0</v>
      </c>
      <c r="AN34" s="51">
        <f>+AN18*係数!AN7</f>
        <v>0</v>
      </c>
      <c r="AO34" s="51">
        <f>+AO18*係数!AO7</f>
        <v>0</v>
      </c>
      <c r="AP34" s="51">
        <f>+AP18*係数!AP7</f>
        <v>0</v>
      </c>
      <c r="AQ34" s="67">
        <f>SUM(D34:AP34)</f>
        <v>0</v>
      </c>
    </row>
    <row r="35" spans="3:43" s="26" customFormat="1" ht="24.95" customHeight="1">
      <c r="C35" s="68" t="s">
        <v>67</v>
      </c>
      <c r="D35" s="69">
        <f>+D19*係数!D7</f>
        <v>0</v>
      </c>
      <c r="E35" s="69">
        <f>+E19*係数!E7</f>
        <v>0</v>
      </c>
      <c r="F35" s="69">
        <f>+F19*係数!F7</f>
        <v>0</v>
      </c>
      <c r="G35" s="69">
        <f>+G19*係数!G7</f>
        <v>0</v>
      </c>
      <c r="H35" s="69">
        <f>+H19*係数!H7</f>
        <v>0</v>
      </c>
      <c r="I35" s="69">
        <f>+I19*係数!I7</f>
        <v>0</v>
      </c>
      <c r="J35" s="69">
        <f>+J19*係数!J7</f>
        <v>0</v>
      </c>
      <c r="K35" s="69">
        <f>+K19*係数!K7</f>
        <v>0</v>
      </c>
      <c r="L35" s="69">
        <f>+L19*係数!L7</f>
        <v>0</v>
      </c>
      <c r="M35" s="69">
        <f>+M19*係数!M7</f>
        <v>0</v>
      </c>
      <c r="N35" s="69">
        <f>+N19*係数!N7</f>
        <v>0</v>
      </c>
      <c r="O35" s="69">
        <f>+O19*係数!O7</f>
        <v>0</v>
      </c>
      <c r="P35" s="69">
        <f>+P19*係数!P7</f>
        <v>0</v>
      </c>
      <c r="Q35" s="69">
        <f>+Q19*係数!Q7</f>
        <v>0</v>
      </c>
      <c r="R35" s="69">
        <f>+R19*係数!R7</f>
        <v>0</v>
      </c>
      <c r="S35" s="69">
        <f>+S19*係数!S7</f>
        <v>0</v>
      </c>
      <c r="T35" s="69">
        <f>+T19*係数!T7</f>
        <v>0</v>
      </c>
      <c r="U35" s="69">
        <f>+U19*係数!U7</f>
        <v>0</v>
      </c>
      <c r="V35" s="69">
        <f>+V19*係数!V7</f>
        <v>0</v>
      </c>
      <c r="W35" s="69">
        <f>+W19*係数!W7</f>
        <v>0</v>
      </c>
      <c r="X35" s="69">
        <f>+X19*係数!X7</f>
        <v>0</v>
      </c>
      <c r="Y35" s="69">
        <f>+Y19*係数!Y7</f>
        <v>0</v>
      </c>
      <c r="Z35" s="69">
        <f>+Z19*係数!Z7</f>
        <v>0</v>
      </c>
      <c r="AA35" s="69">
        <f>+AA19*係数!AA7</f>
        <v>0</v>
      </c>
      <c r="AB35" s="69">
        <f>+AB19*係数!AB7</f>
        <v>0</v>
      </c>
      <c r="AC35" s="69">
        <f>+AC19*係数!AC7</f>
        <v>0</v>
      </c>
      <c r="AD35" s="69">
        <f>+AD19*係数!AD7</f>
        <v>0</v>
      </c>
      <c r="AE35" s="69">
        <f>+AE19*係数!AE7</f>
        <v>0</v>
      </c>
      <c r="AF35" s="69">
        <f>+AF19*係数!AF7</f>
        <v>0</v>
      </c>
      <c r="AG35" s="69">
        <f>+AG19*係数!AG7</f>
        <v>0</v>
      </c>
      <c r="AH35" s="69">
        <f>+AH19*係数!AH7</f>
        <v>0</v>
      </c>
      <c r="AI35" s="69">
        <f>+AI19*係数!AI7</f>
        <v>0</v>
      </c>
      <c r="AJ35" s="69">
        <f>+AJ19*係数!AJ7</f>
        <v>0</v>
      </c>
      <c r="AK35" s="69">
        <f>+AK19*係数!AK7</f>
        <v>0</v>
      </c>
      <c r="AL35" s="69">
        <f>+AL19*係数!AL7</f>
        <v>0</v>
      </c>
      <c r="AM35" s="69">
        <f>+AM19*係数!AM7</f>
        <v>0</v>
      </c>
      <c r="AN35" s="69">
        <f>+AN19*係数!AN7</f>
        <v>0</v>
      </c>
      <c r="AO35" s="69">
        <f>+AO19*係数!AO7</f>
        <v>0</v>
      </c>
      <c r="AP35" s="69">
        <f>+AP19*係数!AP7</f>
        <v>0</v>
      </c>
      <c r="AQ35" s="70">
        <f>SUM(D35:AP35)</f>
        <v>0</v>
      </c>
    </row>
    <row r="36" spans="3:43" s="26" customFormat="1" ht="24.95" customHeight="1">
      <c r="C36" s="68" t="s">
        <v>68</v>
      </c>
      <c r="D36" s="69">
        <f>+D20*係数!D7</f>
        <v>0</v>
      </c>
      <c r="E36" s="69">
        <f>+E20*係数!E7</f>
        <v>0</v>
      </c>
      <c r="F36" s="69">
        <f>+F20*係数!F7</f>
        <v>0</v>
      </c>
      <c r="G36" s="69">
        <f>+G20*係数!G7</f>
        <v>0</v>
      </c>
      <c r="H36" s="69">
        <f>+H20*係数!H7</f>
        <v>0</v>
      </c>
      <c r="I36" s="69">
        <f>+I20*係数!I7</f>
        <v>0</v>
      </c>
      <c r="J36" s="69">
        <f>+J20*係数!J7</f>
        <v>0</v>
      </c>
      <c r="K36" s="69">
        <f>+K20*係数!K7</f>
        <v>0</v>
      </c>
      <c r="L36" s="69">
        <f>+L20*係数!L7</f>
        <v>0</v>
      </c>
      <c r="M36" s="69">
        <f>+M20*係数!M7</f>
        <v>0</v>
      </c>
      <c r="N36" s="69">
        <f>+N20*係数!N7</f>
        <v>0</v>
      </c>
      <c r="O36" s="69">
        <f>+O20*係数!O7</f>
        <v>0</v>
      </c>
      <c r="P36" s="69">
        <f>+P20*係数!P7</f>
        <v>0</v>
      </c>
      <c r="Q36" s="69">
        <f>+Q20*係数!Q7</f>
        <v>0</v>
      </c>
      <c r="R36" s="69">
        <f>+R20*係数!R7</f>
        <v>0</v>
      </c>
      <c r="S36" s="69">
        <f>+S20*係数!S7</f>
        <v>0</v>
      </c>
      <c r="T36" s="69">
        <f>+T20*係数!T7</f>
        <v>0</v>
      </c>
      <c r="U36" s="69">
        <f>+U20*係数!U7</f>
        <v>0</v>
      </c>
      <c r="V36" s="69">
        <f>+V20*係数!V7</f>
        <v>0</v>
      </c>
      <c r="W36" s="69">
        <f>+W20*係数!W7</f>
        <v>0</v>
      </c>
      <c r="X36" s="69">
        <f>+X20*係数!X7</f>
        <v>0</v>
      </c>
      <c r="Y36" s="69">
        <f>+Y20*係数!Y7</f>
        <v>0</v>
      </c>
      <c r="Z36" s="69">
        <f>+Z20*係数!Z7</f>
        <v>0</v>
      </c>
      <c r="AA36" s="69">
        <f>+AA20*係数!AA7</f>
        <v>0</v>
      </c>
      <c r="AB36" s="69">
        <f>+AB20*係数!AB7</f>
        <v>0</v>
      </c>
      <c r="AC36" s="69">
        <f>+AC20*係数!AC7</f>
        <v>0</v>
      </c>
      <c r="AD36" s="69">
        <f>+AD20*係数!AD7</f>
        <v>0</v>
      </c>
      <c r="AE36" s="69">
        <f>+AE20*係数!AE7</f>
        <v>0</v>
      </c>
      <c r="AF36" s="69">
        <f>+AF20*係数!AF7</f>
        <v>0</v>
      </c>
      <c r="AG36" s="69">
        <f>+AG20*係数!AG7</f>
        <v>0</v>
      </c>
      <c r="AH36" s="69">
        <f>+AH20*係数!AH7</f>
        <v>0</v>
      </c>
      <c r="AI36" s="69">
        <f>+AI20*係数!AI7</f>
        <v>0</v>
      </c>
      <c r="AJ36" s="69">
        <f>+AJ20*係数!AJ7</f>
        <v>0</v>
      </c>
      <c r="AK36" s="69">
        <f>+AK20*係数!AK7</f>
        <v>0</v>
      </c>
      <c r="AL36" s="69">
        <f>+AL20*係数!AL7</f>
        <v>0</v>
      </c>
      <c r="AM36" s="69">
        <f>+AM20*係数!AM7</f>
        <v>0</v>
      </c>
      <c r="AN36" s="69">
        <f>+AN20*係数!AN7</f>
        <v>0</v>
      </c>
      <c r="AO36" s="69">
        <f>+AO20*係数!AO7</f>
        <v>0</v>
      </c>
      <c r="AP36" s="69">
        <f>+AP20*係数!AP7</f>
        <v>0</v>
      </c>
      <c r="AQ36" s="70">
        <f>SUM(D36:AP36)</f>
        <v>0</v>
      </c>
    </row>
    <row r="37" spans="3:43" s="26" customFormat="1" ht="24.95" customHeight="1" thickBot="1">
      <c r="C37" s="33" t="s">
        <v>62</v>
      </c>
      <c r="D37" s="71">
        <f t="shared" ref="D37:AP37" si="9">SUM(D34:D36)</f>
        <v>0</v>
      </c>
      <c r="E37" s="71">
        <f t="shared" si="9"/>
        <v>0</v>
      </c>
      <c r="F37" s="71">
        <f t="shared" si="9"/>
        <v>0</v>
      </c>
      <c r="G37" s="71">
        <f t="shared" si="9"/>
        <v>0</v>
      </c>
      <c r="H37" s="71">
        <f t="shared" si="9"/>
        <v>0</v>
      </c>
      <c r="I37" s="71">
        <f t="shared" si="9"/>
        <v>0</v>
      </c>
      <c r="J37" s="71">
        <f t="shared" si="9"/>
        <v>0</v>
      </c>
      <c r="K37" s="71">
        <f t="shared" si="9"/>
        <v>0</v>
      </c>
      <c r="L37" s="71">
        <f t="shared" si="9"/>
        <v>0</v>
      </c>
      <c r="M37" s="71">
        <f t="shared" si="9"/>
        <v>0</v>
      </c>
      <c r="N37" s="71">
        <f t="shared" si="9"/>
        <v>0</v>
      </c>
      <c r="O37" s="71">
        <f t="shared" si="9"/>
        <v>0</v>
      </c>
      <c r="P37" s="71">
        <f t="shared" si="9"/>
        <v>0</v>
      </c>
      <c r="Q37" s="71">
        <f t="shared" si="9"/>
        <v>0</v>
      </c>
      <c r="R37" s="71">
        <f t="shared" si="9"/>
        <v>0</v>
      </c>
      <c r="S37" s="71">
        <f t="shared" si="9"/>
        <v>0</v>
      </c>
      <c r="T37" s="71">
        <f t="shared" si="9"/>
        <v>0</v>
      </c>
      <c r="U37" s="71">
        <f t="shared" si="9"/>
        <v>0</v>
      </c>
      <c r="V37" s="71">
        <f t="shared" si="9"/>
        <v>0</v>
      </c>
      <c r="W37" s="71">
        <f t="shared" si="9"/>
        <v>0</v>
      </c>
      <c r="X37" s="71">
        <f t="shared" si="9"/>
        <v>0</v>
      </c>
      <c r="Y37" s="71">
        <f t="shared" si="9"/>
        <v>0</v>
      </c>
      <c r="Z37" s="71">
        <f t="shared" si="9"/>
        <v>0</v>
      </c>
      <c r="AA37" s="71">
        <f t="shared" si="9"/>
        <v>0</v>
      </c>
      <c r="AB37" s="71">
        <f t="shared" si="9"/>
        <v>0</v>
      </c>
      <c r="AC37" s="71">
        <f t="shared" si="9"/>
        <v>0</v>
      </c>
      <c r="AD37" s="71">
        <f t="shared" si="9"/>
        <v>0</v>
      </c>
      <c r="AE37" s="71">
        <f t="shared" si="9"/>
        <v>0</v>
      </c>
      <c r="AF37" s="71">
        <f t="shared" si="9"/>
        <v>0</v>
      </c>
      <c r="AG37" s="71">
        <f t="shared" si="9"/>
        <v>0</v>
      </c>
      <c r="AH37" s="71">
        <f t="shared" si="9"/>
        <v>0</v>
      </c>
      <c r="AI37" s="71">
        <f t="shared" si="9"/>
        <v>0</v>
      </c>
      <c r="AJ37" s="71">
        <f t="shared" si="9"/>
        <v>0</v>
      </c>
      <c r="AK37" s="71">
        <f t="shared" si="9"/>
        <v>0</v>
      </c>
      <c r="AL37" s="71">
        <f t="shared" si="9"/>
        <v>0</v>
      </c>
      <c r="AM37" s="71">
        <f t="shared" si="9"/>
        <v>0</v>
      </c>
      <c r="AN37" s="71">
        <f t="shared" si="9"/>
        <v>0</v>
      </c>
      <c r="AO37" s="71">
        <f t="shared" si="9"/>
        <v>0</v>
      </c>
      <c r="AP37" s="71">
        <f t="shared" si="9"/>
        <v>0</v>
      </c>
      <c r="AQ37" s="72">
        <f>SUM(AQ34:AQ36)</f>
        <v>0</v>
      </c>
    </row>
    <row r="38" spans="3:43" s="26" customFormat="1" ht="13.5">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row>
    <row r="39" spans="3:43" s="26" customFormat="1" ht="13.5">
      <c r="C39" s="26" t="s">
        <v>71</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row>
  </sheetData>
  <mergeCells count="7">
    <mergeCell ref="Y10:Y11"/>
    <mergeCell ref="H10:I10"/>
    <mergeCell ref="V11:X11"/>
    <mergeCell ref="O2:R2"/>
    <mergeCell ref="V9:X9"/>
    <mergeCell ref="S10:T10"/>
    <mergeCell ref="V10:X10"/>
  </mergeCells>
  <phoneticPr fontId="8"/>
  <pageMargins left="0.39370078740157483" right="0.19685039370078741" top="1.6535433070866143" bottom="0.98425196850393704" header="0.51181102362204722" footer="0.51181102362204722"/>
  <pageSetup paperSize="9"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P53"/>
  <sheetViews>
    <sheetView showGridLines="0" zoomScaleNormal="100" zoomScaleSheetLayoutView="25" workbookViewId="0"/>
  </sheetViews>
  <sheetFormatPr defaultRowHeight="12"/>
  <cols>
    <col min="1" max="1" width="2.625" style="21" customWidth="1"/>
    <col min="2" max="2" width="18.75" style="21" customWidth="1"/>
    <col min="3" max="17" width="12.75" style="21" bestFit="1" customWidth="1"/>
    <col min="18" max="18" width="10.125" style="21" bestFit="1" customWidth="1"/>
    <col min="19" max="41" width="9.5" style="21" bestFit="1" customWidth="1"/>
    <col min="42" max="16384" width="9" style="21"/>
  </cols>
  <sheetData>
    <row r="1" spans="2:42" ht="9.9499999999999993" customHeight="1" thickBot="1"/>
    <row r="2" spans="2:42" ht="18.75" thickTop="1" thickBot="1">
      <c r="B2" s="22" t="s">
        <v>72</v>
      </c>
      <c r="E2" s="23" t="s">
        <v>240</v>
      </c>
      <c r="H2" s="654" t="str">
        <f>入力!Q2</f>
        <v>令和2年(2020年)三重県産業連関表</v>
      </c>
      <c r="I2" s="655"/>
      <c r="J2" s="655"/>
      <c r="K2" s="656"/>
      <c r="R2" s="25"/>
      <c r="S2" s="25"/>
    </row>
    <row r="3" spans="2:42" ht="14.25" thickTop="1">
      <c r="AJ3" s="26"/>
      <c r="AK3" s="26"/>
      <c r="AL3" s="26"/>
      <c r="AM3" s="26"/>
    </row>
    <row r="4" spans="2:42" ht="14.25">
      <c r="B4" s="63" t="s">
        <v>62</v>
      </c>
      <c r="I4" s="64"/>
      <c r="J4" s="65"/>
      <c r="AJ4" s="26"/>
      <c r="AK4" s="26"/>
      <c r="AL4" s="26"/>
      <c r="AM4" s="26"/>
      <c r="AP4" s="61" t="s">
        <v>73</v>
      </c>
    </row>
    <row r="5" spans="2:42" ht="3.75" customHeight="1" thickBot="1">
      <c r="I5" s="64"/>
      <c r="J5" s="65"/>
    </row>
    <row r="6" spans="2:42" ht="12.2" customHeight="1">
      <c r="B6" s="28"/>
      <c r="C6" s="173">
        <f>結果!D5</f>
        <v>1</v>
      </c>
      <c r="D6" s="173">
        <f>結果!E5</f>
        <v>2</v>
      </c>
      <c r="E6" s="173">
        <f>結果!F5</f>
        <v>3</v>
      </c>
      <c r="F6" s="173">
        <f>結果!G5</f>
        <v>4</v>
      </c>
      <c r="G6" s="173">
        <f>結果!H5</f>
        <v>5</v>
      </c>
      <c r="H6" s="173">
        <f>結果!I5</f>
        <v>6</v>
      </c>
      <c r="I6" s="173">
        <f>結果!J5</f>
        <v>7</v>
      </c>
      <c r="J6" s="173">
        <f>結果!K5</f>
        <v>8</v>
      </c>
      <c r="K6" s="173">
        <f>結果!L5</f>
        <v>9</v>
      </c>
      <c r="L6" s="173">
        <f>結果!M5</f>
        <v>10</v>
      </c>
      <c r="M6" s="173">
        <f>結果!N5</f>
        <v>11</v>
      </c>
      <c r="N6" s="173">
        <f>結果!O5</f>
        <v>12</v>
      </c>
      <c r="O6" s="173">
        <f>結果!P5</f>
        <v>13</v>
      </c>
      <c r="P6" s="173">
        <f>結果!Q5</f>
        <v>14</v>
      </c>
      <c r="Q6" s="173">
        <f>結果!R5</f>
        <v>15</v>
      </c>
      <c r="R6" s="173">
        <f>結果!S5</f>
        <v>16</v>
      </c>
      <c r="S6" s="173">
        <f>結果!T5</f>
        <v>17</v>
      </c>
      <c r="T6" s="173">
        <f>結果!U5</f>
        <v>18</v>
      </c>
      <c r="U6" s="173">
        <f>結果!V5</f>
        <v>19</v>
      </c>
      <c r="V6" s="173">
        <f>結果!W5</f>
        <v>20</v>
      </c>
      <c r="W6" s="173">
        <f>結果!X5</f>
        <v>21</v>
      </c>
      <c r="X6" s="173">
        <f>結果!Y5</f>
        <v>22</v>
      </c>
      <c r="Y6" s="173">
        <f>結果!Z5</f>
        <v>23</v>
      </c>
      <c r="Z6" s="173">
        <f>結果!AA5</f>
        <v>24</v>
      </c>
      <c r="AA6" s="173">
        <f>結果!AB5</f>
        <v>25</v>
      </c>
      <c r="AB6" s="173">
        <f>結果!AC5</f>
        <v>26</v>
      </c>
      <c r="AC6" s="173">
        <f>結果!AD5</f>
        <v>27</v>
      </c>
      <c r="AD6" s="173">
        <f>結果!AE5</f>
        <v>28</v>
      </c>
      <c r="AE6" s="173">
        <f>結果!AF5</f>
        <v>29</v>
      </c>
      <c r="AF6" s="173">
        <f>結果!AG5</f>
        <v>30</v>
      </c>
      <c r="AG6" s="173">
        <f>結果!AH5</f>
        <v>31</v>
      </c>
      <c r="AH6" s="173">
        <f>結果!AI5</f>
        <v>32</v>
      </c>
      <c r="AI6" s="173">
        <f>結果!AJ5</f>
        <v>33</v>
      </c>
      <c r="AJ6" s="173">
        <f>結果!AK5</f>
        <v>34</v>
      </c>
      <c r="AK6" s="173">
        <f>結果!AL5</f>
        <v>35</v>
      </c>
      <c r="AL6" s="173">
        <f>結果!AM5</f>
        <v>36</v>
      </c>
      <c r="AM6" s="173">
        <f>結果!AN5</f>
        <v>37</v>
      </c>
      <c r="AN6" s="173">
        <f>結果!AO5</f>
        <v>38</v>
      </c>
      <c r="AO6" s="173">
        <f>結果!AP5</f>
        <v>39</v>
      </c>
      <c r="AP6" s="29"/>
    </row>
    <row r="7" spans="2:42" s="24" customFormat="1" ht="57.95" customHeight="1">
      <c r="B7" s="30" t="s">
        <v>35</v>
      </c>
      <c r="C7" s="31" t="str">
        <f>結果!D6</f>
        <v>農業</v>
      </c>
      <c r="D7" s="31" t="str">
        <f>結果!E6</f>
        <v>林業</v>
      </c>
      <c r="E7" s="31" t="str">
        <f>結果!F6</f>
        <v>漁業</v>
      </c>
      <c r="F7" s="31" t="str">
        <f>結果!G6</f>
        <v>鉱業</v>
      </c>
      <c r="G7" s="31" t="str">
        <f>結果!H6</f>
        <v>飲食料品</v>
      </c>
      <c r="H7" s="31" t="str">
        <f>結果!I6</f>
        <v>繊維製品</v>
      </c>
      <c r="I7" s="31" t="str">
        <f>結果!J6</f>
        <v>パルプ・紙・木製品</v>
      </c>
      <c r="J7" s="31" t="str">
        <f>結果!K6</f>
        <v>化学製品</v>
      </c>
      <c r="K7" s="31" t="str">
        <f>結果!L6</f>
        <v>石油・石炭製品</v>
      </c>
      <c r="L7" s="31" t="str">
        <f>結果!M6</f>
        <v>プラスチック・ゴム製品</v>
      </c>
      <c r="M7" s="31" t="str">
        <f>結果!N6</f>
        <v>窯業・土石製品</v>
      </c>
      <c r="N7" s="31" t="str">
        <f>結果!O6</f>
        <v>鉄鋼</v>
      </c>
      <c r="O7" s="31" t="str">
        <f>結果!P6</f>
        <v>非鉄金属</v>
      </c>
      <c r="P7" s="31" t="str">
        <f>結果!Q6</f>
        <v>金属製品</v>
      </c>
      <c r="Q7" s="31" t="str">
        <f>結果!R6</f>
        <v>はん用機械</v>
      </c>
      <c r="R7" s="31" t="str">
        <f>結果!S6</f>
        <v>生産用機械</v>
      </c>
      <c r="S7" s="31" t="str">
        <f>結果!T6</f>
        <v>業務用機械</v>
      </c>
      <c r="T7" s="31" t="str">
        <f>結果!U6</f>
        <v>電子部品</v>
      </c>
      <c r="U7" s="31" t="str">
        <f>結果!V6</f>
        <v>電気機械</v>
      </c>
      <c r="V7" s="31" t="str">
        <f>結果!W6</f>
        <v>情報通信機器</v>
      </c>
      <c r="W7" s="31" t="str">
        <f>結果!X6</f>
        <v>輸送機械</v>
      </c>
      <c r="X7" s="31" t="str">
        <f>結果!Y6</f>
        <v>その他の製造工業製品</v>
      </c>
      <c r="Y7" s="31" t="str">
        <f>結果!Z6</f>
        <v>建設</v>
      </c>
      <c r="Z7" s="31" t="str">
        <f>結果!AA6</f>
        <v>電力・ガス・熱供給</v>
      </c>
      <c r="AA7" s="31" t="str">
        <f>結果!AB6</f>
        <v>水道</v>
      </c>
      <c r="AB7" s="31" t="str">
        <f>結果!AC6</f>
        <v>廃棄物処理</v>
      </c>
      <c r="AC7" s="31" t="str">
        <f>結果!AD6</f>
        <v>商業</v>
      </c>
      <c r="AD7" s="31" t="str">
        <f>結果!AE6</f>
        <v>金融・保険</v>
      </c>
      <c r="AE7" s="31" t="str">
        <f>結果!AF6</f>
        <v>不動産</v>
      </c>
      <c r="AF7" s="31" t="str">
        <f>結果!AG6</f>
        <v>運輸・郵便</v>
      </c>
      <c r="AG7" s="31" t="str">
        <f>結果!AH6</f>
        <v>情報通信</v>
      </c>
      <c r="AH7" s="31" t="str">
        <f>結果!AI6</f>
        <v>公務</v>
      </c>
      <c r="AI7" s="31" t="str">
        <f>結果!AJ6</f>
        <v>教育・研究</v>
      </c>
      <c r="AJ7" s="31" t="str">
        <f>結果!AK6</f>
        <v>医療・福祉</v>
      </c>
      <c r="AK7" s="31" t="str">
        <f>結果!AL6</f>
        <v>他に分類されない会員制団体</v>
      </c>
      <c r="AL7" s="31" t="str">
        <f>結果!AM6</f>
        <v>対事業所サービス</v>
      </c>
      <c r="AM7" s="31" t="str">
        <f>結果!AN6</f>
        <v>対個人サービス</v>
      </c>
      <c r="AN7" s="31" t="str">
        <f>結果!AO6</f>
        <v>事務用品</v>
      </c>
      <c r="AO7" s="31" t="str">
        <f>結果!AP6</f>
        <v>分類不明</v>
      </c>
      <c r="AP7" s="79" t="s">
        <v>56</v>
      </c>
    </row>
    <row r="8" spans="2:42" s="24" customFormat="1" ht="24.2" customHeight="1">
      <c r="B8" s="80" t="s">
        <v>66</v>
      </c>
      <c r="C8" s="81">
        <f>結果!D18</f>
        <v>0</v>
      </c>
      <c r="D8" s="81">
        <f>結果!E18</f>
        <v>0</v>
      </c>
      <c r="E8" s="81">
        <f>結果!F18</f>
        <v>0</v>
      </c>
      <c r="F8" s="81">
        <f>結果!G18</f>
        <v>0</v>
      </c>
      <c r="G8" s="81">
        <f>結果!H18</f>
        <v>0</v>
      </c>
      <c r="H8" s="81">
        <f>結果!I18</f>
        <v>0</v>
      </c>
      <c r="I8" s="81">
        <f>結果!J18</f>
        <v>0</v>
      </c>
      <c r="J8" s="81">
        <f>結果!K18</f>
        <v>0</v>
      </c>
      <c r="K8" s="81">
        <f>結果!L18</f>
        <v>0</v>
      </c>
      <c r="L8" s="81">
        <f>結果!M18</f>
        <v>0</v>
      </c>
      <c r="M8" s="81">
        <f>結果!N18</f>
        <v>0</v>
      </c>
      <c r="N8" s="81">
        <f>結果!O18</f>
        <v>0</v>
      </c>
      <c r="O8" s="81">
        <f>結果!P18</f>
        <v>0</v>
      </c>
      <c r="P8" s="81">
        <f>結果!Q18</f>
        <v>0</v>
      </c>
      <c r="Q8" s="81">
        <f>結果!R18</f>
        <v>0</v>
      </c>
      <c r="R8" s="81">
        <f>結果!S18</f>
        <v>0</v>
      </c>
      <c r="S8" s="81">
        <f>結果!T18</f>
        <v>0</v>
      </c>
      <c r="T8" s="81">
        <f>結果!U18</f>
        <v>0</v>
      </c>
      <c r="U8" s="81">
        <f>結果!V18</f>
        <v>0</v>
      </c>
      <c r="V8" s="81">
        <f>結果!W18</f>
        <v>0</v>
      </c>
      <c r="W8" s="81">
        <f>結果!X18</f>
        <v>0</v>
      </c>
      <c r="X8" s="81">
        <f>結果!Y18</f>
        <v>0</v>
      </c>
      <c r="Y8" s="81">
        <f>結果!Z18</f>
        <v>0</v>
      </c>
      <c r="Z8" s="81">
        <f>結果!AA18</f>
        <v>0</v>
      </c>
      <c r="AA8" s="81">
        <f>結果!AB18</f>
        <v>0</v>
      </c>
      <c r="AB8" s="81">
        <f>結果!AC18</f>
        <v>0</v>
      </c>
      <c r="AC8" s="81">
        <f>結果!AD18</f>
        <v>0</v>
      </c>
      <c r="AD8" s="81">
        <f>結果!AE18</f>
        <v>0</v>
      </c>
      <c r="AE8" s="81">
        <f>結果!AF18</f>
        <v>0</v>
      </c>
      <c r="AF8" s="81">
        <f>結果!AG18</f>
        <v>0</v>
      </c>
      <c r="AG8" s="81">
        <f>結果!AH18</f>
        <v>0</v>
      </c>
      <c r="AH8" s="81">
        <f>結果!AI18</f>
        <v>0</v>
      </c>
      <c r="AI8" s="81">
        <f>結果!AJ18</f>
        <v>0</v>
      </c>
      <c r="AJ8" s="81">
        <f>結果!AK18</f>
        <v>0</v>
      </c>
      <c r="AK8" s="82">
        <f>結果!AL18</f>
        <v>0</v>
      </c>
      <c r="AL8" s="82">
        <f>結果!AM18</f>
        <v>0</v>
      </c>
      <c r="AM8" s="82">
        <f>結果!AN18</f>
        <v>0</v>
      </c>
      <c r="AN8" s="83">
        <f>結果!AO18</f>
        <v>0</v>
      </c>
      <c r="AO8" s="84">
        <f>結果!AP18</f>
        <v>0</v>
      </c>
      <c r="AP8" s="85">
        <f>SUM(C8:AO8)</f>
        <v>0</v>
      </c>
    </row>
    <row r="9" spans="2:42" s="24" customFormat="1" ht="24.2" customHeight="1">
      <c r="B9" s="86" t="s">
        <v>67</v>
      </c>
      <c r="C9" s="87">
        <f>結果!D19</f>
        <v>0</v>
      </c>
      <c r="D9" s="87">
        <f>結果!E19</f>
        <v>0</v>
      </c>
      <c r="E9" s="87">
        <f>結果!F19</f>
        <v>0</v>
      </c>
      <c r="F9" s="87">
        <f>結果!G19</f>
        <v>0</v>
      </c>
      <c r="G9" s="87">
        <f>結果!H19</f>
        <v>0</v>
      </c>
      <c r="H9" s="87">
        <f>結果!I19</f>
        <v>0</v>
      </c>
      <c r="I9" s="87">
        <f>結果!J19</f>
        <v>0</v>
      </c>
      <c r="J9" s="87">
        <f>結果!K19</f>
        <v>0</v>
      </c>
      <c r="K9" s="87">
        <f>結果!L19</f>
        <v>0</v>
      </c>
      <c r="L9" s="87">
        <f>結果!M19</f>
        <v>0</v>
      </c>
      <c r="M9" s="87">
        <f>結果!N19</f>
        <v>0</v>
      </c>
      <c r="N9" s="87">
        <f>結果!O19</f>
        <v>0</v>
      </c>
      <c r="O9" s="87">
        <f>結果!P19</f>
        <v>0</v>
      </c>
      <c r="P9" s="87">
        <f>結果!Q19</f>
        <v>0</v>
      </c>
      <c r="Q9" s="87">
        <f>結果!R19</f>
        <v>0</v>
      </c>
      <c r="R9" s="87">
        <f>結果!S19</f>
        <v>0</v>
      </c>
      <c r="S9" s="87">
        <f>結果!T19</f>
        <v>0</v>
      </c>
      <c r="T9" s="87">
        <f>結果!U19</f>
        <v>0</v>
      </c>
      <c r="U9" s="87">
        <f>結果!V19</f>
        <v>0</v>
      </c>
      <c r="V9" s="87">
        <f>結果!W19</f>
        <v>0</v>
      </c>
      <c r="W9" s="87">
        <f>結果!X19</f>
        <v>0</v>
      </c>
      <c r="X9" s="87">
        <f>結果!Y19</f>
        <v>0</v>
      </c>
      <c r="Y9" s="87">
        <f>結果!Z19</f>
        <v>0</v>
      </c>
      <c r="Z9" s="87">
        <f>結果!AA19</f>
        <v>0</v>
      </c>
      <c r="AA9" s="87">
        <f>結果!AB19</f>
        <v>0</v>
      </c>
      <c r="AB9" s="87">
        <f>結果!AC19</f>
        <v>0</v>
      </c>
      <c r="AC9" s="87">
        <f>結果!AD19</f>
        <v>0</v>
      </c>
      <c r="AD9" s="87">
        <f>結果!AE19</f>
        <v>0</v>
      </c>
      <c r="AE9" s="87">
        <f>結果!AF19</f>
        <v>0</v>
      </c>
      <c r="AF9" s="87">
        <f>結果!AG19</f>
        <v>0</v>
      </c>
      <c r="AG9" s="87">
        <f>結果!AH19</f>
        <v>0</v>
      </c>
      <c r="AH9" s="87">
        <f>結果!AI19</f>
        <v>0</v>
      </c>
      <c r="AI9" s="87">
        <f>結果!AJ19</f>
        <v>0</v>
      </c>
      <c r="AJ9" s="87">
        <f>結果!AK19</f>
        <v>0</v>
      </c>
      <c r="AK9" s="88">
        <f>結果!AL19</f>
        <v>0</v>
      </c>
      <c r="AL9" s="88">
        <f>結果!AM19</f>
        <v>0</v>
      </c>
      <c r="AM9" s="88">
        <f>結果!AN19</f>
        <v>0</v>
      </c>
      <c r="AN9" s="89">
        <f>結果!AO19</f>
        <v>0</v>
      </c>
      <c r="AO9" s="90">
        <f>結果!AP19</f>
        <v>0</v>
      </c>
      <c r="AP9" s="85">
        <f>SUM(C9:AO9)</f>
        <v>0</v>
      </c>
    </row>
    <row r="10" spans="2:42" s="24" customFormat="1" ht="24.2" customHeight="1">
      <c r="B10" s="86" t="s">
        <v>68</v>
      </c>
      <c r="C10" s="87">
        <f>結果!D20</f>
        <v>0</v>
      </c>
      <c r="D10" s="87">
        <f>結果!E20</f>
        <v>0</v>
      </c>
      <c r="E10" s="87">
        <f>結果!F20</f>
        <v>0</v>
      </c>
      <c r="F10" s="87">
        <f>結果!G20</f>
        <v>0</v>
      </c>
      <c r="G10" s="87">
        <f>結果!H20</f>
        <v>0</v>
      </c>
      <c r="H10" s="87">
        <f>結果!I20</f>
        <v>0</v>
      </c>
      <c r="I10" s="87">
        <f>結果!J20</f>
        <v>0</v>
      </c>
      <c r="J10" s="87">
        <f>結果!K20</f>
        <v>0</v>
      </c>
      <c r="K10" s="87">
        <f>結果!L20</f>
        <v>0</v>
      </c>
      <c r="L10" s="87">
        <f>結果!M20</f>
        <v>0</v>
      </c>
      <c r="M10" s="87">
        <f>結果!N20</f>
        <v>0</v>
      </c>
      <c r="N10" s="87">
        <f>結果!O20</f>
        <v>0</v>
      </c>
      <c r="O10" s="87">
        <f>結果!P20</f>
        <v>0</v>
      </c>
      <c r="P10" s="87">
        <f>結果!Q20</f>
        <v>0</v>
      </c>
      <c r="Q10" s="87">
        <f>結果!R20</f>
        <v>0</v>
      </c>
      <c r="R10" s="87">
        <f>結果!S20</f>
        <v>0</v>
      </c>
      <c r="S10" s="87">
        <f>結果!T20</f>
        <v>0</v>
      </c>
      <c r="T10" s="87">
        <f>結果!U20</f>
        <v>0</v>
      </c>
      <c r="U10" s="87">
        <f>結果!V20</f>
        <v>0</v>
      </c>
      <c r="V10" s="87">
        <f>結果!W20</f>
        <v>0</v>
      </c>
      <c r="W10" s="87">
        <f>結果!X20</f>
        <v>0</v>
      </c>
      <c r="X10" s="87">
        <f>結果!Y20</f>
        <v>0</v>
      </c>
      <c r="Y10" s="87">
        <f>結果!Z20</f>
        <v>0</v>
      </c>
      <c r="Z10" s="87">
        <f>結果!AA20</f>
        <v>0</v>
      </c>
      <c r="AA10" s="87">
        <f>結果!AB20</f>
        <v>0</v>
      </c>
      <c r="AB10" s="87">
        <f>結果!AC20</f>
        <v>0</v>
      </c>
      <c r="AC10" s="87">
        <f>結果!AD20</f>
        <v>0</v>
      </c>
      <c r="AD10" s="87">
        <f>結果!AE20</f>
        <v>0</v>
      </c>
      <c r="AE10" s="87">
        <f>結果!AF20</f>
        <v>0</v>
      </c>
      <c r="AF10" s="87">
        <f>結果!AG20</f>
        <v>0</v>
      </c>
      <c r="AG10" s="87">
        <f>結果!AH20</f>
        <v>0</v>
      </c>
      <c r="AH10" s="87">
        <f>結果!AI20</f>
        <v>0</v>
      </c>
      <c r="AI10" s="87">
        <f>結果!AJ20</f>
        <v>0</v>
      </c>
      <c r="AJ10" s="87">
        <f>結果!AK20</f>
        <v>0</v>
      </c>
      <c r="AK10" s="88">
        <f>結果!AL20</f>
        <v>0</v>
      </c>
      <c r="AL10" s="88">
        <f>結果!AM20</f>
        <v>0</v>
      </c>
      <c r="AM10" s="88">
        <f>結果!AN20</f>
        <v>0</v>
      </c>
      <c r="AN10" s="89">
        <f>結果!AO20</f>
        <v>0</v>
      </c>
      <c r="AO10" s="90">
        <f>結果!AP20</f>
        <v>0</v>
      </c>
      <c r="AP10" s="85">
        <f>SUM(C10:AO10)</f>
        <v>0</v>
      </c>
    </row>
    <row r="11" spans="2:42" s="24" customFormat="1" ht="24.2" customHeight="1" thickBot="1">
      <c r="B11" s="91" t="s">
        <v>62</v>
      </c>
      <c r="C11" s="92">
        <f t="shared" ref="C11" si="0">SUM(C8:C10)</f>
        <v>0</v>
      </c>
      <c r="D11" s="92">
        <f t="shared" ref="D11:AO11" si="1">SUM(D8:D10)</f>
        <v>0</v>
      </c>
      <c r="E11" s="92">
        <f t="shared" si="1"/>
        <v>0</v>
      </c>
      <c r="F11" s="92">
        <f t="shared" si="1"/>
        <v>0</v>
      </c>
      <c r="G11" s="92">
        <f t="shared" si="1"/>
        <v>0</v>
      </c>
      <c r="H11" s="92">
        <f t="shared" si="1"/>
        <v>0</v>
      </c>
      <c r="I11" s="92">
        <f t="shared" si="1"/>
        <v>0</v>
      </c>
      <c r="J11" s="92">
        <f t="shared" si="1"/>
        <v>0</v>
      </c>
      <c r="K11" s="92">
        <f t="shared" si="1"/>
        <v>0</v>
      </c>
      <c r="L11" s="92">
        <f t="shared" si="1"/>
        <v>0</v>
      </c>
      <c r="M11" s="92">
        <f t="shared" si="1"/>
        <v>0</v>
      </c>
      <c r="N11" s="92">
        <f t="shared" si="1"/>
        <v>0</v>
      </c>
      <c r="O11" s="92">
        <f t="shared" si="1"/>
        <v>0</v>
      </c>
      <c r="P11" s="92">
        <f t="shared" si="1"/>
        <v>0</v>
      </c>
      <c r="Q11" s="92">
        <f t="shared" si="1"/>
        <v>0</v>
      </c>
      <c r="R11" s="92">
        <f t="shared" si="1"/>
        <v>0</v>
      </c>
      <c r="S11" s="92">
        <f t="shared" si="1"/>
        <v>0</v>
      </c>
      <c r="T11" s="92">
        <f t="shared" si="1"/>
        <v>0</v>
      </c>
      <c r="U11" s="92">
        <f t="shared" si="1"/>
        <v>0</v>
      </c>
      <c r="V11" s="92">
        <f t="shared" si="1"/>
        <v>0</v>
      </c>
      <c r="W11" s="92">
        <f t="shared" si="1"/>
        <v>0</v>
      </c>
      <c r="X11" s="92">
        <f t="shared" si="1"/>
        <v>0</v>
      </c>
      <c r="Y11" s="92">
        <f t="shared" si="1"/>
        <v>0</v>
      </c>
      <c r="Z11" s="92">
        <f t="shared" si="1"/>
        <v>0</v>
      </c>
      <c r="AA11" s="92">
        <f t="shared" si="1"/>
        <v>0</v>
      </c>
      <c r="AB11" s="92">
        <f t="shared" si="1"/>
        <v>0</v>
      </c>
      <c r="AC11" s="92">
        <f t="shared" si="1"/>
        <v>0</v>
      </c>
      <c r="AD11" s="92">
        <f t="shared" si="1"/>
        <v>0</v>
      </c>
      <c r="AE11" s="92">
        <f t="shared" si="1"/>
        <v>0</v>
      </c>
      <c r="AF11" s="92">
        <f t="shared" si="1"/>
        <v>0</v>
      </c>
      <c r="AG11" s="92">
        <f t="shared" si="1"/>
        <v>0</v>
      </c>
      <c r="AH11" s="92">
        <f t="shared" si="1"/>
        <v>0</v>
      </c>
      <c r="AI11" s="92">
        <f t="shared" si="1"/>
        <v>0</v>
      </c>
      <c r="AJ11" s="92">
        <f t="shared" si="1"/>
        <v>0</v>
      </c>
      <c r="AK11" s="93">
        <f t="shared" si="1"/>
        <v>0</v>
      </c>
      <c r="AL11" s="93">
        <f t="shared" si="1"/>
        <v>0</v>
      </c>
      <c r="AM11" s="93">
        <f t="shared" si="1"/>
        <v>0</v>
      </c>
      <c r="AN11" s="94">
        <f t="shared" si="1"/>
        <v>0</v>
      </c>
      <c r="AO11" s="95">
        <f t="shared" si="1"/>
        <v>0</v>
      </c>
      <c r="AP11" s="96">
        <f>SUM(C11:AO11)</f>
        <v>0</v>
      </c>
    </row>
    <row r="12" spans="2:42" s="24" customFormat="1" ht="14.25">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row>
    <row r="13" spans="2:42" s="24" customFormat="1" ht="15" thickBot="1">
      <c r="B13" s="63" t="s">
        <v>74</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row>
    <row r="14" spans="2:42" s="24" customFormat="1" ht="12.4" customHeight="1">
      <c r="B14" s="98"/>
      <c r="C14" s="173">
        <f>結果!D5</f>
        <v>1</v>
      </c>
      <c r="D14" s="173">
        <f>結果!E5</f>
        <v>2</v>
      </c>
      <c r="E14" s="173">
        <f>結果!F5</f>
        <v>3</v>
      </c>
      <c r="F14" s="173">
        <f>結果!G5</f>
        <v>4</v>
      </c>
      <c r="G14" s="173">
        <f>結果!H5</f>
        <v>5</v>
      </c>
      <c r="H14" s="173">
        <f>結果!I5</f>
        <v>6</v>
      </c>
      <c r="I14" s="173">
        <f>結果!J5</f>
        <v>7</v>
      </c>
      <c r="J14" s="173">
        <f>結果!K5</f>
        <v>8</v>
      </c>
      <c r="K14" s="173">
        <f>結果!L5</f>
        <v>9</v>
      </c>
      <c r="L14" s="173">
        <f>結果!M5</f>
        <v>10</v>
      </c>
      <c r="M14" s="173">
        <f>結果!N5</f>
        <v>11</v>
      </c>
      <c r="N14" s="173">
        <f>結果!O5</f>
        <v>12</v>
      </c>
      <c r="O14" s="173">
        <f>結果!P5</f>
        <v>13</v>
      </c>
      <c r="P14" s="173">
        <f>結果!Q5</f>
        <v>14</v>
      </c>
      <c r="Q14" s="173">
        <f>結果!R5</f>
        <v>15</v>
      </c>
      <c r="R14" s="173">
        <f>結果!S5</f>
        <v>16</v>
      </c>
      <c r="S14" s="173">
        <f>結果!T5</f>
        <v>17</v>
      </c>
      <c r="T14" s="173">
        <f>結果!U5</f>
        <v>18</v>
      </c>
      <c r="U14" s="173">
        <f>結果!V5</f>
        <v>19</v>
      </c>
      <c r="V14" s="173">
        <f>結果!W5</f>
        <v>20</v>
      </c>
      <c r="W14" s="173">
        <f>結果!X5</f>
        <v>21</v>
      </c>
      <c r="X14" s="173">
        <f>結果!Y5</f>
        <v>22</v>
      </c>
      <c r="Y14" s="173">
        <f>結果!Z5</f>
        <v>23</v>
      </c>
      <c r="Z14" s="173">
        <f>結果!AA5</f>
        <v>24</v>
      </c>
      <c r="AA14" s="173">
        <f>結果!AB5</f>
        <v>25</v>
      </c>
      <c r="AB14" s="173">
        <f>結果!AC5</f>
        <v>26</v>
      </c>
      <c r="AC14" s="173">
        <f>結果!AD5</f>
        <v>27</v>
      </c>
      <c r="AD14" s="173">
        <f>結果!AE5</f>
        <v>28</v>
      </c>
      <c r="AE14" s="173">
        <f>結果!AF5</f>
        <v>29</v>
      </c>
      <c r="AF14" s="173">
        <f>結果!AG5</f>
        <v>30</v>
      </c>
      <c r="AG14" s="173">
        <f>結果!AH5</f>
        <v>31</v>
      </c>
      <c r="AH14" s="173">
        <f>結果!AI5</f>
        <v>32</v>
      </c>
      <c r="AI14" s="173">
        <f>結果!AJ5</f>
        <v>33</v>
      </c>
      <c r="AJ14" s="173">
        <f>結果!AK5</f>
        <v>34</v>
      </c>
      <c r="AK14" s="173">
        <f>結果!AL5</f>
        <v>35</v>
      </c>
      <c r="AL14" s="173">
        <f>結果!AM5</f>
        <v>36</v>
      </c>
      <c r="AM14" s="173">
        <f>結果!AN5</f>
        <v>37</v>
      </c>
      <c r="AN14" s="173">
        <f>結果!AO5</f>
        <v>38</v>
      </c>
      <c r="AO14" s="29">
        <f>結果!AP5</f>
        <v>39</v>
      </c>
      <c r="AP14" s="99"/>
    </row>
    <row r="15" spans="2:42" s="24" customFormat="1" ht="57.95" customHeight="1">
      <c r="B15" s="100" t="s">
        <v>35</v>
      </c>
      <c r="C15" s="31" t="str">
        <f>結果!D6</f>
        <v>農業</v>
      </c>
      <c r="D15" s="31" t="str">
        <f>結果!E6</f>
        <v>林業</v>
      </c>
      <c r="E15" s="31" t="str">
        <f>結果!F6</f>
        <v>漁業</v>
      </c>
      <c r="F15" s="31" t="str">
        <f>結果!G6</f>
        <v>鉱業</v>
      </c>
      <c r="G15" s="31" t="str">
        <f>結果!H6</f>
        <v>飲食料品</v>
      </c>
      <c r="H15" s="31" t="str">
        <f>結果!I6</f>
        <v>繊維製品</v>
      </c>
      <c r="I15" s="31" t="str">
        <f>結果!J6</f>
        <v>パルプ・紙・木製品</v>
      </c>
      <c r="J15" s="31" t="str">
        <f>結果!K6</f>
        <v>化学製品</v>
      </c>
      <c r="K15" s="31" t="str">
        <f>結果!L6</f>
        <v>石油・石炭製品</v>
      </c>
      <c r="L15" s="31" t="str">
        <f>結果!M6</f>
        <v>プラスチック・ゴム製品</v>
      </c>
      <c r="M15" s="31" t="str">
        <f>結果!N6</f>
        <v>窯業・土石製品</v>
      </c>
      <c r="N15" s="31" t="str">
        <f>結果!O6</f>
        <v>鉄鋼</v>
      </c>
      <c r="O15" s="31" t="str">
        <f>結果!P6</f>
        <v>非鉄金属</v>
      </c>
      <c r="P15" s="31" t="str">
        <f>結果!Q6</f>
        <v>金属製品</v>
      </c>
      <c r="Q15" s="31" t="str">
        <f>結果!R6</f>
        <v>はん用機械</v>
      </c>
      <c r="R15" s="31" t="str">
        <f>結果!S6</f>
        <v>生産用機械</v>
      </c>
      <c r="S15" s="31" t="str">
        <f>結果!T6</f>
        <v>業務用機械</v>
      </c>
      <c r="T15" s="31" t="str">
        <f>結果!U6</f>
        <v>電子部品</v>
      </c>
      <c r="U15" s="31" t="str">
        <f>結果!V6</f>
        <v>電気機械</v>
      </c>
      <c r="V15" s="31" t="str">
        <f>結果!W6</f>
        <v>情報通信機器</v>
      </c>
      <c r="W15" s="31" t="str">
        <f>結果!X6</f>
        <v>輸送機械</v>
      </c>
      <c r="X15" s="31" t="str">
        <f>結果!Y6</f>
        <v>その他の製造工業製品</v>
      </c>
      <c r="Y15" s="31" t="str">
        <f>結果!Z6</f>
        <v>建設</v>
      </c>
      <c r="Z15" s="31" t="str">
        <f>結果!AA6</f>
        <v>電力・ガス・熱供給</v>
      </c>
      <c r="AA15" s="31" t="str">
        <f>結果!AB6</f>
        <v>水道</v>
      </c>
      <c r="AB15" s="31" t="str">
        <f>結果!AC6</f>
        <v>廃棄物処理</v>
      </c>
      <c r="AC15" s="31" t="str">
        <f>結果!AD6</f>
        <v>商業</v>
      </c>
      <c r="AD15" s="31" t="str">
        <f>結果!AE6</f>
        <v>金融・保険</v>
      </c>
      <c r="AE15" s="31" t="str">
        <f>結果!AF6</f>
        <v>不動産</v>
      </c>
      <c r="AF15" s="31" t="str">
        <f>結果!AG6</f>
        <v>運輸・郵便</v>
      </c>
      <c r="AG15" s="31" t="str">
        <f>結果!AH6</f>
        <v>情報通信</v>
      </c>
      <c r="AH15" s="31" t="str">
        <f>結果!AI6</f>
        <v>公務</v>
      </c>
      <c r="AI15" s="31" t="str">
        <f>結果!AJ6</f>
        <v>教育・研究</v>
      </c>
      <c r="AJ15" s="31" t="str">
        <f>結果!AK6</f>
        <v>医療・福祉</v>
      </c>
      <c r="AK15" s="31" t="str">
        <f>結果!AL6</f>
        <v>他に分類されない会員制団体</v>
      </c>
      <c r="AL15" s="31" t="str">
        <f>結果!AM6</f>
        <v>対事業所サービス</v>
      </c>
      <c r="AM15" s="31" t="str">
        <f>結果!AN6</f>
        <v>対個人サービス</v>
      </c>
      <c r="AN15" s="31" t="str">
        <f>結果!AO6</f>
        <v>事務用品</v>
      </c>
      <c r="AO15" s="31" t="str">
        <f>結果!AP6</f>
        <v>分類不明</v>
      </c>
      <c r="AP15" s="101"/>
    </row>
    <row r="16" spans="2:42" s="24" customFormat="1" ht="24.2" customHeight="1" thickBot="1">
      <c r="B16" s="102" t="s">
        <v>74</v>
      </c>
      <c r="C16" s="103">
        <f>係数!D9</f>
        <v>0.11227047557545734</v>
      </c>
      <c r="D16" s="103">
        <f>係数!E9</f>
        <v>0.17853736089030206</v>
      </c>
      <c r="E16" s="103">
        <f>係数!F9</f>
        <v>4.7876344086021504E-2</v>
      </c>
      <c r="F16" s="103">
        <f>係数!G9</f>
        <v>4.0376323010584088E-2</v>
      </c>
      <c r="G16" s="103">
        <f>係数!H9</f>
        <v>3.1808353163256219E-2</v>
      </c>
      <c r="H16" s="103">
        <f>係数!I9</f>
        <v>6.5021269599884912E-2</v>
      </c>
      <c r="I16" s="103">
        <f>係数!J9</f>
        <v>3.8488235849423312E-2</v>
      </c>
      <c r="J16" s="103">
        <f>係数!K9</f>
        <v>1.1860890827550112E-2</v>
      </c>
      <c r="K16" s="103">
        <f>係数!L9</f>
        <v>2.8221396858353785E-3</v>
      </c>
      <c r="L16" s="103">
        <f>係数!M9</f>
        <v>3.1086020014225578E-2</v>
      </c>
      <c r="M16" s="103">
        <f>係数!N9</f>
        <v>4.0139719377183115E-2</v>
      </c>
      <c r="N16" s="103">
        <f>係数!O9</f>
        <v>3.7466938920941197E-2</v>
      </c>
      <c r="O16" s="103">
        <f>係数!P9</f>
        <v>1.545184656109177E-2</v>
      </c>
      <c r="P16" s="103">
        <f>係数!Q9</f>
        <v>4.0231619829555171E-2</v>
      </c>
      <c r="Q16" s="103">
        <f>係数!R9</f>
        <v>2.7919875987017392E-2</v>
      </c>
      <c r="R16" s="103">
        <f>係数!S9</f>
        <v>4.9556848543818831E-2</v>
      </c>
      <c r="S16" s="103">
        <f>係数!T9</f>
        <v>2.2600795002839295E-2</v>
      </c>
      <c r="T16" s="103">
        <f>係数!U9</f>
        <v>9.3068825919692365E-3</v>
      </c>
      <c r="U16" s="103">
        <f>係数!V9</f>
        <v>2.2148632163300788E-2</v>
      </c>
      <c r="V16" s="103">
        <f>係数!W9</f>
        <v>1.8461382833442921E-2</v>
      </c>
      <c r="W16" s="103">
        <f>係数!X9</f>
        <v>1.7209592784566092E-2</v>
      </c>
      <c r="X16" s="103">
        <f>係数!Y9</f>
        <v>3.9534335396404365E-2</v>
      </c>
      <c r="Y16" s="103">
        <f>係数!Z9</f>
        <v>5.6494663344517332E-2</v>
      </c>
      <c r="Z16" s="103">
        <f>係数!AA9</f>
        <v>3.6942288957168066E-3</v>
      </c>
      <c r="AA16" s="103">
        <f>係数!AB9</f>
        <v>1.8081232492997198E-2</v>
      </c>
      <c r="AB16" s="103">
        <f>係数!AC9</f>
        <v>6.2327425869937482E-2</v>
      </c>
      <c r="AC16" s="103">
        <f>係数!AD9</f>
        <v>0.17243227283892112</v>
      </c>
      <c r="AD16" s="103">
        <f>係数!AE9</f>
        <v>4.2298412153399155E-2</v>
      </c>
      <c r="AE16" s="103">
        <f>係数!AF9</f>
        <v>1.0739610422578115E-2</v>
      </c>
      <c r="AF16" s="103">
        <f>係数!AG9</f>
        <v>8.4380570750765146E-2</v>
      </c>
      <c r="AG16" s="103">
        <f>係数!AH9</f>
        <v>2.7991323537259506E-2</v>
      </c>
      <c r="AH16" s="103">
        <f>係数!AI9</f>
        <v>5.3518808462804608E-2</v>
      </c>
      <c r="AI16" s="103">
        <f>係数!AJ9</f>
        <v>0.1128151183923429</v>
      </c>
      <c r="AJ16" s="103">
        <f>係数!AK9</f>
        <v>0.11956952594387694</v>
      </c>
      <c r="AK16" s="103">
        <f>係数!AL9</f>
        <v>0.10229620255902744</v>
      </c>
      <c r="AL16" s="103">
        <f>係数!AM9</f>
        <v>0.11153451226468911</v>
      </c>
      <c r="AM16" s="103">
        <f>係数!AN9</f>
        <v>0.16386696281342142</v>
      </c>
      <c r="AN16" s="103">
        <f>係数!AO9</f>
        <v>0</v>
      </c>
      <c r="AO16" s="103">
        <f>係数!AP9</f>
        <v>2.1304418095531947E-3</v>
      </c>
      <c r="AP16" s="101"/>
    </row>
    <row r="17" spans="2:42" s="24" customFormat="1" ht="14.25">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row>
    <row r="18" spans="2:42" s="24" customFormat="1" ht="15" thickBot="1">
      <c r="B18" s="63" t="s">
        <v>9</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row>
    <row r="19" spans="2:42" s="24" customFormat="1" ht="12.2" customHeight="1">
      <c r="B19" s="28"/>
      <c r="C19" s="173">
        <f>結果!D5</f>
        <v>1</v>
      </c>
      <c r="D19" s="173">
        <f>結果!E5</f>
        <v>2</v>
      </c>
      <c r="E19" s="173">
        <f>結果!F5</f>
        <v>3</v>
      </c>
      <c r="F19" s="173">
        <f>結果!G5</f>
        <v>4</v>
      </c>
      <c r="G19" s="173">
        <f>結果!H5</f>
        <v>5</v>
      </c>
      <c r="H19" s="173">
        <f>結果!I5</f>
        <v>6</v>
      </c>
      <c r="I19" s="173">
        <f>結果!J5</f>
        <v>7</v>
      </c>
      <c r="J19" s="173">
        <f>結果!K5</f>
        <v>8</v>
      </c>
      <c r="K19" s="173">
        <f>結果!L5</f>
        <v>9</v>
      </c>
      <c r="L19" s="173">
        <f>結果!M5</f>
        <v>10</v>
      </c>
      <c r="M19" s="173">
        <f>結果!N5</f>
        <v>11</v>
      </c>
      <c r="N19" s="173">
        <f>結果!O5</f>
        <v>12</v>
      </c>
      <c r="O19" s="173">
        <f>結果!P5</f>
        <v>13</v>
      </c>
      <c r="P19" s="173">
        <f>結果!Q5</f>
        <v>14</v>
      </c>
      <c r="Q19" s="173">
        <f>結果!R5</f>
        <v>15</v>
      </c>
      <c r="R19" s="173">
        <f>結果!S5</f>
        <v>16</v>
      </c>
      <c r="S19" s="173">
        <f>結果!T5</f>
        <v>17</v>
      </c>
      <c r="T19" s="173">
        <f>結果!U5</f>
        <v>18</v>
      </c>
      <c r="U19" s="173">
        <f>結果!V5</f>
        <v>19</v>
      </c>
      <c r="V19" s="173">
        <f>結果!W5</f>
        <v>20</v>
      </c>
      <c r="W19" s="173">
        <f>結果!X5</f>
        <v>21</v>
      </c>
      <c r="X19" s="173">
        <f>結果!Y5</f>
        <v>22</v>
      </c>
      <c r="Y19" s="173">
        <f>結果!Z5</f>
        <v>23</v>
      </c>
      <c r="Z19" s="173">
        <f>結果!AA5</f>
        <v>24</v>
      </c>
      <c r="AA19" s="173">
        <f>結果!AB5</f>
        <v>25</v>
      </c>
      <c r="AB19" s="173">
        <f>結果!AC5</f>
        <v>26</v>
      </c>
      <c r="AC19" s="173">
        <f>結果!AD5</f>
        <v>27</v>
      </c>
      <c r="AD19" s="173">
        <f>結果!AE5</f>
        <v>28</v>
      </c>
      <c r="AE19" s="173">
        <f>結果!AF5</f>
        <v>29</v>
      </c>
      <c r="AF19" s="173">
        <f>結果!AG5</f>
        <v>30</v>
      </c>
      <c r="AG19" s="173">
        <f>結果!AH5</f>
        <v>31</v>
      </c>
      <c r="AH19" s="173">
        <f>結果!AI5</f>
        <v>32</v>
      </c>
      <c r="AI19" s="173">
        <f>結果!AJ5</f>
        <v>33</v>
      </c>
      <c r="AJ19" s="173">
        <f>結果!AK5</f>
        <v>34</v>
      </c>
      <c r="AK19" s="173">
        <f>結果!AL5</f>
        <v>35</v>
      </c>
      <c r="AL19" s="173">
        <f>結果!AM5</f>
        <v>36</v>
      </c>
      <c r="AM19" s="173">
        <f>結果!AN5</f>
        <v>37</v>
      </c>
      <c r="AN19" s="173">
        <f>結果!AO5</f>
        <v>38</v>
      </c>
      <c r="AO19" s="173">
        <f>結果!AP5</f>
        <v>39</v>
      </c>
      <c r="AP19" s="29"/>
    </row>
    <row r="20" spans="2:42" s="24" customFormat="1" ht="57.95" customHeight="1">
      <c r="B20" s="30"/>
      <c r="C20" s="31" t="str">
        <f>結果!D6</f>
        <v>農業</v>
      </c>
      <c r="D20" s="31" t="str">
        <f>結果!E6</f>
        <v>林業</v>
      </c>
      <c r="E20" s="31" t="str">
        <f>結果!F6</f>
        <v>漁業</v>
      </c>
      <c r="F20" s="31" t="str">
        <f>結果!G6</f>
        <v>鉱業</v>
      </c>
      <c r="G20" s="31" t="str">
        <f>結果!H6</f>
        <v>飲食料品</v>
      </c>
      <c r="H20" s="31" t="str">
        <f>結果!I6</f>
        <v>繊維製品</v>
      </c>
      <c r="I20" s="31" t="str">
        <f>結果!J6</f>
        <v>パルプ・紙・木製品</v>
      </c>
      <c r="J20" s="31" t="str">
        <f>結果!K6</f>
        <v>化学製品</v>
      </c>
      <c r="K20" s="31" t="str">
        <f>結果!L6</f>
        <v>石油・石炭製品</v>
      </c>
      <c r="L20" s="31" t="str">
        <f>結果!M6</f>
        <v>プラスチック・ゴム製品</v>
      </c>
      <c r="M20" s="31" t="str">
        <f>結果!N6</f>
        <v>窯業・土石製品</v>
      </c>
      <c r="N20" s="31" t="str">
        <f>結果!O6</f>
        <v>鉄鋼</v>
      </c>
      <c r="O20" s="31" t="str">
        <f>結果!P6</f>
        <v>非鉄金属</v>
      </c>
      <c r="P20" s="31" t="str">
        <f>結果!Q6</f>
        <v>金属製品</v>
      </c>
      <c r="Q20" s="31" t="str">
        <f>結果!R6</f>
        <v>はん用機械</v>
      </c>
      <c r="R20" s="31" t="str">
        <f>結果!S6</f>
        <v>生産用機械</v>
      </c>
      <c r="S20" s="31" t="str">
        <f>結果!T6</f>
        <v>業務用機械</v>
      </c>
      <c r="T20" s="31" t="str">
        <f>結果!U6</f>
        <v>電子部品</v>
      </c>
      <c r="U20" s="31" t="str">
        <f>結果!V6</f>
        <v>電気機械</v>
      </c>
      <c r="V20" s="31" t="str">
        <f>結果!W6</f>
        <v>情報通信機器</v>
      </c>
      <c r="W20" s="31" t="str">
        <f>結果!X6</f>
        <v>輸送機械</v>
      </c>
      <c r="X20" s="31" t="str">
        <f>結果!Y6</f>
        <v>その他の製造工業製品</v>
      </c>
      <c r="Y20" s="31" t="str">
        <f>結果!Z6</f>
        <v>建設</v>
      </c>
      <c r="Z20" s="31" t="str">
        <f>結果!AA6</f>
        <v>電力・ガス・熱供給</v>
      </c>
      <c r="AA20" s="31" t="str">
        <f>結果!AB6</f>
        <v>水道</v>
      </c>
      <c r="AB20" s="31" t="str">
        <f>結果!AC6</f>
        <v>廃棄物処理</v>
      </c>
      <c r="AC20" s="31" t="str">
        <f>結果!AD6</f>
        <v>商業</v>
      </c>
      <c r="AD20" s="31" t="str">
        <f>結果!AE6</f>
        <v>金融・保険</v>
      </c>
      <c r="AE20" s="31" t="str">
        <f>結果!AF6</f>
        <v>不動産</v>
      </c>
      <c r="AF20" s="31" t="str">
        <f>結果!AG6</f>
        <v>運輸・郵便</v>
      </c>
      <c r="AG20" s="31" t="str">
        <f>結果!AH6</f>
        <v>情報通信</v>
      </c>
      <c r="AH20" s="31" t="str">
        <f>結果!AI6</f>
        <v>公務</v>
      </c>
      <c r="AI20" s="31" t="str">
        <f>結果!AJ6</f>
        <v>教育・研究</v>
      </c>
      <c r="AJ20" s="31" t="str">
        <f>結果!AK6</f>
        <v>医療・福祉</v>
      </c>
      <c r="AK20" s="31" t="str">
        <f>結果!AL6</f>
        <v>他に分類されない会員制団体</v>
      </c>
      <c r="AL20" s="31" t="str">
        <f>結果!AM6</f>
        <v>対事業所サービス</v>
      </c>
      <c r="AM20" s="31" t="str">
        <f>結果!AN6</f>
        <v>対個人サービス</v>
      </c>
      <c r="AN20" s="31" t="str">
        <f>結果!AO6</f>
        <v>事務用品</v>
      </c>
      <c r="AO20" s="31" t="str">
        <f>結果!AP6</f>
        <v>分類不明</v>
      </c>
      <c r="AP20" s="79" t="s">
        <v>56</v>
      </c>
    </row>
    <row r="21" spans="2:42" s="24" customFormat="1" ht="24.2" customHeight="1">
      <c r="B21" s="80" t="s">
        <v>66</v>
      </c>
      <c r="C21" s="104">
        <f t="shared" ref="C21:AO24" si="2">(C8*C$16)*100</f>
        <v>0</v>
      </c>
      <c r="D21" s="104">
        <f t="shared" ref="D21:AO21" si="3">(D8*D$16)*100</f>
        <v>0</v>
      </c>
      <c r="E21" s="104">
        <f t="shared" si="3"/>
        <v>0</v>
      </c>
      <c r="F21" s="104">
        <f t="shared" si="3"/>
        <v>0</v>
      </c>
      <c r="G21" s="104">
        <f t="shared" si="3"/>
        <v>0</v>
      </c>
      <c r="H21" s="104">
        <f t="shared" si="3"/>
        <v>0</v>
      </c>
      <c r="I21" s="104">
        <f t="shared" si="3"/>
        <v>0</v>
      </c>
      <c r="J21" s="104">
        <f t="shared" si="3"/>
        <v>0</v>
      </c>
      <c r="K21" s="104">
        <f t="shared" si="3"/>
        <v>0</v>
      </c>
      <c r="L21" s="104">
        <f t="shared" si="3"/>
        <v>0</v>
      </c>
      <c r="M21" s="104">
        <f t="shared" si="3"/>
        <v>0</v>
      </c>
      <c r="N21" s="104">
        <f t="shared" si="3"/>
        <v>0</v>
      </c>
      <c r="O21" s="104">
        <f t="shared" si="3"/>
        <v>0</v>
      </c>
      <c r="P21" s="104">
        <f t="shared" si="3"/>
        <v>0</v>
      </c>
      <c r="Q21" s="104">
        <f t="shared" si="3"/>
        <v>0</v>
      </c>
      <c r="R21" s="104">
        <f t="shared" si="3"/>
        <v>0</v>
      </c>
      <c r="S21" s="104">
        <f t="shared" si="3"/>
        <v>0</v>
      </c>
      <c r="T21" s="104">
        <f t="shared" si="3"/>
        <v>0</v>
      </c>
      <c r="U21" s="104">
        <f t="shared" si="3"/>
        <v>0</v>
      </c>
      <c r="V21" s="104">
        <f t="shared" si="3"/>
        <v>0</v>
      </c>
      <c r="W21" s="104">
        <f t="shared" si="3"/>
        <v>0</v>
      </c>
      <c r="X21" s="104">
        <f t="shared" si="3"/>
        <v>0</v>
      </c>
      <c r="Y21" s="104">
        <f t="shared" si="3"/>
        <v>0</v>
      </c>
      <c r="Z21" s="104">
        <f t="shared" si="3"/>
        <v>0</v>
      </c>
      <c r="AA21" s="104">
        <f t="shared" si="3"/>
        <v>0</v>
      </c>
      <c r="AB21" s="104">
        <f t="shared" si="3"/>
        <v>0</v>
      </c>
      <c r="AC21" s="104">
        <f t="shared" si="3"/>
        <v>0</v>
      </c>
      <c r="AD21" s="104">
        <f t="shared" si="3"/>
        <v>0</v>
      </c>
      <c r="AE21" s="104">
        <f t="shared" si="3"/>
        <v>0</v>
      </c>
      <c r="AF21" s="104">
        <f t="shared" si="3"/>
        <v>0</v>
      </c>
      <c r="AG21" s="104">
        <f t="shared" si="3"/>
        <v>0</v>
      </c>
      <c r="AH21" s="104">
        <f t="shared" si="3"/>
        <v>0</v>
      </c>
      <c r="AI21" s="104">
        <f t="shared" si="3"/>
        <v>0</v>
      </c>
      <c r="AJ21" s="104">
        <f t="shared" si="3"/>
        <v>0</v>
      </c>
      <c r="AK21" s="104">
        <f t="shared" si="3"/>
        <v>0</v>
      </c>
      <c r="AL21" s="104">
        <f t="shared" si="3"/>
        <v>0</v>
      </c>
      <c r="AM21" s="104">
        <f t="shared" si="3"/>
        <v>0</v>
      </c>
      <c r="AN21" s="104">
        <f t="shared" si="3"/>
        <v>0</v>
      </c>
      <c r="AO21" s="104">
        <f t="shared" si="3"/>
        <v>0</v>
      </c>
      <c r="AP21" s="105">
        <f>SUM(C21:AO21)</f>
        <v>0</v>
      </c>
    </row>
    <row r="22" spans="2:42" s="24" customFormat="1" ht="24.2" customHeight="1">
      <c r="B22" s="86" t="s">
        <v>67</v>
      </c>
      <c r="C22" s="106">
        <f t="shared" si="2"/>
        <v>0</v>
      </c>
      <c r="D22" s="106">
        <f t="shared" ref="D22:AO22" si="4">(D9*D$16)*100</f>
        <v>0</v>
      </c>
      <c r="E22" s="106">
        <f t="shared" si="4"/>
        <v>0</v>
      </c>
      <c r="F22" s="106">
        <f t="shared" si="4"/>
        <v>0</v>
      </c>
      <c r="G22" s="106">
        <f t="shared" si="4"/>
        <v>0</v>
      </c>
      <c r="H22" s="106">
        <f t="shared" si="4"/>
        <v>0</v>
      </c>
      <c r="I22" s="106">
        <f t="shared" si="4"/>
        <v>0</v>
      </c>
      <c r="J22" s="106">
        <f t="shared" si="4"/>
        <v>0</v>
      </c>
      <c r="K22" s="106">
        <f t="shared" si="4"/>
        <v>0</v>
      </c>
      <c r="L22" s="106">
        <f t="shared" si="4"/>
        <v>0</v>
      </c>
      <c r="M22" s="106">
        <f t="shared" si="4"/>
        <v>0</v>
      </c>
      <c r="N22" s="106">
        <f t="shared" si="4"/>
        <v>0</v>
      </c>
      <c r="O22" s="106">
        <f t="shared" si="4"/>
        <v>0</v>
      </c>
      <c r="P22" s="106">
        <f t="shared" si="4"/>
        <v>0</v>
      </c>
      <c r="Q22" s="106">
        <f t="shared" si="4"/>
        <v>0</v>
      </c>
      <c r="R22" s="106">
        <f t="shared" si="4"/>
        <v>0</v>
      </c>
      <c r="S22" s="106">
        <f t="shared" si="4"/>
        <v>0</v>
      </c>
      <c r="T22" s="106">
        <f t="shared" si="4"/>
        <v>0</v>
      </c>
      <c r="U22" s="106">
        <f t="shared" si="4"/>
        <v>0</v>
      </c>
      <c r="V22" s="106">
        <f t="shared" si="4"/>
        <v>0</v>
      </c>
      <c r="W22" s="106">
        <f t="shared" si="4"/>
        <v>0</v>
      </c>
      <c r="X22" s="106">
        <f t="shared" si="4"/>
        <v>0</v>
      </c>
      <c r="Y22" s="106">
        <f t="shared" si="4"/>
        <v>0</v>
      </c>
      <c r="Z22" s="106">
        <f t="shared" si="4"/>
        <v>0</v>
      </c>
      <c r="AA22" s="106">
        <f t="shared" si="4"/>
        <v>0</v>
      </c>
      <c r="AB22" s="106">
        <f t="shared" si="4"/>
        <v>0</v>
      </c>
      <c r="AC22" s="106">
        <f t="shared" si="4"/>
        <v>0</v>
      </c>
      <c r="AD22" s="106">
        <f t="shared" si="4"/>
        <v>0</v>
      </c>
      <c r="AE22" s="106">
        <f t="shared" si="4"/>
        <v>0</v>
      </c>
      <c r="AF22" s="106">
        <f t="shared" si="4"/>
        <v>0</v>
      </c>
      <c r="AG22" s="106">
        <f t="shared" si="4"/>
        <v>0</v>
      </c>
      <c r="AH22" s="106">
        <f t="shared" si="4"/>
        <v>0</v>
      </c>
      <c r="AI22" s="106">
        <f t="shared" si="4"/>
        <v>0</v>
      </c>
      <c r="AJ22" s="106">
        <f t="shared" si="4"/>
        <v>0</v>
      </c>
      <c r="AK22" s="106">
        <f t="shared" si="4"/>
        <v>0</v>
      </c>
      <c r="AL22" s="106">
        <f t="shared" si="4"/>
        <v>0</v>
      </c>
      <c r="AM22" s="106">
        <f t="shared" si="4"/>
        <v>0</v>
      </c>
      <c r="AN22" s="106">
        <f t="shared" si="4"/>
        <v>0</v>
      </c>
      <c r="AO22" s="106">
        <f t="shared" si="4"/>
        <v>0</v>
      </c>
      <c r="AP22" s="105">
        <f>SUM(C22:AO22)</f>
        <v>0</v>
      </c>
    </row>
    <row r="23" spans="2:42" s="24" customFormat="1" ht="24.2" customHeight="1">
      <c r="B23" s="86" t="s">
        <v>68</v>
      </c>
      <c r="C23" s="106">
        <f t="shared" si="2"/>
        <v>0</v>
      </c>
      <c r="D23" s="106">
        <f t="shared" ref="D23:AO23" si="5">(D10*D$16)*100</f>
        <v>0</v>
      </c>
      <c r="E23" s="106">
        <f t="shared" si="5"/>
        <v>0</v>
      </c>
      <c r="F23" s="106">
        <f t="shared" si="5"/>
        <v>0</v>
      </c>
      <c r="G23" s="106">
        <f t="shared" si="5"/>
        <v>0</v>
      </c>
      <c r="H23" s="106">
        <f t="shared" si="5"/>
        <v>0</v>
      </c>
      <c r="I23" s="106">
        <f t="shared" si="5"/>
        <v>0</v>
      </c>
      <c r="J23" s="106">
        <f t="shared" si="5"/>
        <v>0</v>
      </c>
      <c r="K23" s="106">
        <f t="shared" si="5"/>
        <v>0</v>
      </c>
      <c r="L23" s="106">
        <f t="shared" si="5"/>
        <v>0</v>
      </c>
      <c r="M23" s="106">
        <f t="shared" si="5"/>
        <v>0</v>
      </c>
      <c r="N23" s="106">
        <f t="shared" si="5"/>
        <v>0</v>
      </c>
      <c r="O23" s="106">
        <f t="shared" si="5"/>
        <v>0</v>
      </c>
      <c r="P23" s="106">
        <f t="shared" si="5"/>
        <v>0</v>
      </c>
      <c r="Q23" s="106">
        <f t="shared" si="5"/>
        <v>0</v>
      </c>
      <c r="R23" s="106">
        <f t="shared" si="5"/>
        <v>0</v>
      </c>
      <c r="S23" s="106">
        <f t="shared" si="5"/>
        <v>0</v>
      </c>
      <c r="T23" s="106">
        <f t="shared" si="5"/>
        <v>0</v>
      </c>
      <c r="U23" s="106">
        <f t="shared" si="5"/>
        <v>0</v>
      </c>
      <c r="V23" s="106">
        <f t="shared" si="5"/>
        <v>0</v>
      </c>
      <c r="W23" s="106">
        <f t="shared" si="5"/>
        <v>0</v>
      </c>
      <c r="X23" s="106">
        <f t="shared" si="5"/>
        <v>0</v>
      </c>
      <c r="Y23" s="106">
        <f t="shared" si="5"/>
        <v>0</v>
      </c>
      <c r="Z23" s="106">
        <f t="shared" si="5"/>
        <v>0</v>
      </c>
      <c r="AA23" s="106">
        <f t="shared" si="5"/>
        <v>0</v>
      </c>
      <c r="AB23" s="106">
        <f t="shared" si="5"/>
        <v>0</v>
      </c>
      <c r="AC23" s="106">
        <f t="shared" si="5"/>
        <v>0</v>
      </c>
      <c r="AD23" s="106">
        <f t="shared" si="5"/>
        <v>0</v>
      </c>
      <c r="AE23" s="106">
        <f t="shared" si="5"/>
        <v>0</v>
      </c>
      <c r="AF23" s="106">
        <f t="shared" si="5"/>
        <v>0</v>
      </c>
      <c r="AG23" s="106">
        <f t="shared" si="5"/>
        <v>0</v>
      </c>
      <c r="AH23" s="106">
        <f t="shared" si="5"/>
        <v>0</v>
      </c>
      <c r="AI23" s="106">
        <f t="shared" si="5"/>
        <v>0</v>
      </c>
      <c r="AJ23" s="106">
        <f t="shared" si="5"/>
        <v>0</v>
      </c>
      <c r="AK23" s="106">
        <f t="shared" si="5"/>
        <v>0</v>
      </c>
      <c r="AL23" s="106">
        <f t="shared" si="5"/>
        <v>0</v>
      </c>
      <c r="AM23" s="106">
        <f t="shared" si="5"/>
        <v>0</v>
      </c>
      <c r="AN23" s="106">
        <f t="shared" si="5"/>
        <v>0</v>
      </c>
      <c r="AO23" s="106">
        <f t="shared" si="5"/>
        <v>0</v>
      </c>
      <c r="AP23" s="105">
        <f>SUM(C23:AO23)</f>
        <v>0</v>
      </c>
    </row>
    <row r="24" spans="2:42" s="24" customFormat="1" ht="24.2" customHeight="1" thickBot="1">
      <c r="B24" s="91" t="s">
        <v>62</v>
      </c>
      <c r="C24" s="107">
        <f t="shared" si="2"/>
        <v>0</v>
      </c>
      <c r="D24" s="107">
        <f t="shared" si="2"/>
        <v>0</v>
      </c>
      <c r="E24" s="107">
        <f t="shared" si="2"/>
        <v>0</v>
      </c>
      <c r="F24" s="107">
        <f t="shared" si="2"/>
        <v>0</v>
      </c>
      <c r="G24" s="107">
        <f t="shared" si="2"/>
        <v>0</v>
      </c>
      <c r="H24" s="107">
        <f t="shared" si="2"/>
        <v>0</v>
      </c>
      <c r="I24" s="107">
        <f t="shared" si="2"/>
        <v>0</v>
      </c>
      <c r="J24" s="107">
        <f t="shared" si="2"/>
        <v>0</v>
      </c>
      <c r="K24" s="107">
        <f t="shared" si="2"/>
        <v>0</v>
      </c>
      <c r="L24" s="107">
        <f t="shared" si="2"/>
        <v>0</v>
      </c>
      <c r="M24" s="107">
        <f t="shared" si="2"/>
        <v>0</v>
      </c>
      <c r="N24" s="107">
        <f t="shared" si="2"/>
        <v>0</v>
      </c>
      <c r="O24" s="107">
        <f t="shared" si="2"/>
        <v>0</v>
      </c>
      <c r="P24" s="107">
        <f t="shared" si="2"/>
        <v>0</v>
      </c>
      <c r="Q24" s="107">
        <f t="shared" si="2"/>
        <v>0</v>
      </c>
      <c r="R24" s="107">
        <f t="shared" si="2"/>
        <v>0</v>
      </c>
      <c r="S24" s="107">
        <f t="shared" si="2"/>
        <v>0</v>
      </c>
      <c r="T24" s="107">
        <f t="shared" si="2"/>
        <v>0</v>
      </c>
      <c r="U24" s="107">
        <f t="shared" si="2"/>
        <v>0</v>
      </c>
      <c r="V24" s="107">
        <f t="shared" si="2"/>
        <v>0</v>
      </c>
      <c r="W24" s="107">
        <f t="shared" si="2"/>
        <v>0</v>
      </c>
      <c r="X24" s="107">
        <f t="shared" si="2"/>
        <v>0</v>
      </c>
      <c r="Y24" s="107">
        <f t="shared" si="2"/>
        <v>0</v>
      </c>
      <c r="Z24" s="107">
        <f t="shared" si="2"/>
        <v>0</v>
      </c>
      <c r="AA24" s="107">
        <f t="shared" si="2"/>
        <v>0</v>
      </c>
      <c r="AB24" s="107">
        <f t="shared" si="2"/>
        <v>0</v>
      </c>
      <c r="AC24" s="107">
        <f t="shared" si="2"/>
        <v>0</v>
      </c>
      <c r="AD24" s="107">
        <f t="shared" si="2"/>
        <v>0</v>
      </c>
      <c r="AE24" s="107">
        <f t="shared" si="2"/>
        <v>0</v>
      </c>
      <c r="AF24" s="107">
        <f t="shared" si="2"/>
        <v>0</v>
      </c>
      <c r="AG24" s="107">
        <f t="shared" si="2"/>
        <v>0</v>
      </c>
      <c r="AH24" s="107">
        <f t="shared" si="2"/>
        <v>0</v>
      </c>
      <c r="AI24" s="107">
        <f t="shared" si="2"/>
        <v>0</v>
      </c>
      <c r="AJ24" s="107">
        <f t="shared" si="2"/>
        <v>0</v>
      </c>
      <c r="AK24" s="107">
        <f t="shared" si="2"/>
        <v>0</v>
      </c>
      <c r="AL24" s="107">
        <f t="shared" si="2"/>
        <v>0</v>
      </c>
      <c r="AM24" s="107">
        <f t="shared" si="2"/>
        <v>0</v>
      </c>
      <c r="AN24" s="107">
        <f t="shared" si="2"/>
        <v>0</v>
      </c>
      <c r="AO24" s="107">
        <f t="shared" si="2"/>
        <v>0</v>
      </c>
      <c r="AP24" s="108">
        <f>SUM(C24:AO24)</f>
        <v>0</v>
      </c>
    </row>
    <row r="25" spans="2:42" s="26" customFormat="1" ht="13.5">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row>
    <row r="26" spans="2:42" s="26" customFormat="1" ht="13.5">
      <c r="B26" s="26" t="s">
        <v>71</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row>
    <row r="27" spans="2:42" s="26" customFormat="1" ht="13.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row>
    <row r="28" spans="2:42" s="26" customFormat="1" ht="13.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row>
    <row r="29" spans="2:42">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row>
    <row r="30" spans="2:42">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row>
    <row r="31" spans="2:42">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row>
    <row r="32" spans="2:4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row>
    <row r="33" spans="3:39">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row>
    <row r="34" spans="3:39">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row>
    <row r="35" spans="3:39">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row>
    <row r="36" spans="3:39">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row>
    <row r="37" spans="3:39">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row>
    <row r="38" spans="3:39">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row>
    <row r="39" spans="3:39">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3:39">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3:39">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3:39" ht="36" customHeight="1">
      <c r="C42" s="77"/>
      <c r="D42" s="77"/>
      <c r="E42" s="77"/>
      <c r="F42" s="77"/>
      <c r="G42" s="78"/>
      <c r="H42" s="78"/>
      <c r="I42" s="78"/>
      <c r="J42" s="78"/>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3:39">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3:39">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3:39">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3:39">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3:39">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3:39">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3:39">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3:39">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3:3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3:3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3:39">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sheetData>
  <mergeCells count="1">
    <mergeCell ref="H2:K2"/>
  </mergeCells>
  <phoneticPr fontId="8"/>
  <pageMargins left="0.39370078740157483" right="0.19685039370078741" top="1.6535433070866143" bottom="0.98425196850393704" header="0.51181102362204722" footer="0.51181102362204722"/>
  <pageSetup paperSize="9" scale="3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F140"/>
  <sheetViews>
    <sheetView showGridLines="0" zoomScaleNormal="90" workbookViewId="0">
      <selection activeCell="H6" sqref="H6"/>
    </sheetView>
  </sheetViews>
  <sheetFormatPr defaultRowHeight="12"/>
  <cols>
    <col min="1" max="1" width="3.125" style="109" customWidth="1"/>
    <col min="2" max="2" width="3.5" style="109" bestFit="1" customWidth="1"/>
    <col min="3" max="3" width="32.5" style="109" customWidth="1"/>
    <col min="4" max="4" width="10.5" style="109" bestFit="1" customWidth="1"/>
    <col min="5" max="5" width="5.875" style="109" customWidth="1"/>
    <col min="6" max="6" width="78.125" style="109" bestFit="1" customWidth="1"/>
    <col min="7" max="256" width="9" style="109"/>
    <col min="257" max="257" width="3.125" style="109" customWidth="1"/>
    <col min="258" max="258" width="3.5" style="109" bestFit="1" customWidth="1"/>
    <col min="259" max="259" width="32.5" style="109" customWidth="1"/>
    <col min="260" max="260" width="10.5" style="109" bestFit="1" customWidth="1"/>
    <col min="261" max="261" width="5.875" style="109" customWidth="1"/>
    <col min="262" max="262" width="78.125" style="109" bestFit="1" customWidth="1"/>
    <col min="263" max="512" width="9" style="109"/>
    <col min="513" max="513" width="3.125" style="109" customWidth="1"/>
    <col min="514" max="514" width="3.5" style="109" bestFit="1" customWidth="1"/>
    <col min="515" max="515" width="32.5" style="109" customWidth="1"/>
    <col min="516" max="516" width="10.5" style="109" bestFit="1" customWidth="1"/>
    <col min="517" max="517" width="5.875" style="109" customWidth="1"/>
    <col min="518" max="518" width="78.125" style="109" bestFit="1" customWidth="1"/>
    <col min="519" max="768" width="9" style="109"/>
    <col min="769" max="769" width="3.125" style="109" customWidth="1"/>
    <col min="770" max="770" width="3.5" style="109" bestFit="1" customWidth="1"/>
    <col min="771" max="771" width="32.5" style="109" customWidth="1"/>
    <col min="772" max="772" width="10.5" style="109" bestFit="1" customWidth="1"/>
    <col min="773" max="773" width="5.875" style="109" customWidth="1"/>
    <col min="774" max="774" width="78.125" style="109" bestFit="1" customWidth="1"/>
    <col min="775" max="1024" width="9" style="109"/>
    <col min="1025" max="1025" width="3.125" style="109" customWidth="1"/>
    <col min="1026" max="1026" width="3.5" style="109" bestFit="1" customWidth="1"/>
    <col min="1027" max="1027" width="32.5" style="109" customWidth="1"/>
    <col min="1028" max="1028" width="10.5" style="109" bestFit="1" customWidth="1"/>
    <col min="1029" max="1029" width="5.875" style="109" customWidth="1"/>
    <col min="1030" max="1030" width="78.125" style="109" bestFit="1" customWidth="1"/>
    <col min="1031" max="1280" width="9" style="109"/>
    <col min="1281" max="1281" width="3.125" style="109" customWidth="1"/>
    <col min="1282" max="1282" width="3.5" style="109" bestFit="1" customWidth="1"/>
    <col min="1283" max="1283" width="32.5" style="109" customWidth="1"/>
    <col min="1284" max="1284" width="10.5" style="109" bestFit="1" customWidth="1"/>
    <col min="1285" max="1285" width="5.875" style="109" customWidth="1"/>
    <col min="1286" max="1286" width="78.125" style="109" bestFit="1" customWidth="1"/>
    <col min="1287" max="1536" width="9" style="109"/>
    <col min="1537" max="1537" width="3.125" style="109" customWidth="1"/>
    <col min="1538" max="1538" width="3.5" style="109" bestFit="1" customWidth="1"/>
    <col min="1539" max="1539" width="32.5" style="109" customWidth="1"/>
    <col min="1540" max="1540" width="10.5" style="109" bestFit="1" customWidth="1"/>
    <col min="1541" max="1541" width="5.875" style="109" customWidth="1"/>
    <col min="1542" max="1542" width="78.125" style="109" bestFit="1" customWidth="1"/>
    <col min="1543" max="1792" width="9" style="109"/>
    <col min="1793" max="1793" width="3.125" style="109" customWidth="1"/>
    <col min="1794" max="1794" width="3.5" style="109" bestFit="1" customWidth="1"/>
    <col min="1795" max="1795" width="32.5" style="109" customWidth="1"/>
    <col min="1796" max="1796" width="10.5" style="109" bestFit="1" customWidth="1"/>
    <col min="1797" max="1797" width="5.875" style="109" customWidth="1"/>
    <col min="1798" max="1798" width="78.125" style="109" bestFit="1" customWidth="1"/>
    <col min="1799" max="2048" width="9" style="109"/>
    <col min="2049" max="2049" width="3.125" style="109" customWidth="1"/>
    <col min="2050" max="2050" width="3.5" style="109" bestFit="1" customWidth="1"/>
    <col min="2051" max="2051" width="32.5" style="109" customWidth="1"/>
    <col min="2052" max="2052" width="10.5" style="109" bestFit="1" customWidth="1"/>
    <col min="2053" max="2053" width="5.875" style="109" customWidth="1"/>
    <col min="2054" max="2054" width="78.125" style="109" bestFit="1" customWidth="1"/>
    <col min="2055" max="2304" width="9" style="109"/>
    <col min="2305" max="2305" width="3.125" style="109" customWidth="1"/>
    <col min="2306" max="2306" width="3.5" style="109" bestFit="1" customWidth="1"/>
    <col min="2307" max="2307" width="32.5" style="109" customWidth="1"/>
    <col min="2308" max="2308" width="10.5" style="109" bestFit="1" customWidth="1"/>
    <col min="2309" max="2309" width="5.875" style="109" customWidth="1"/>
    <col min="2310" max="2310" width="78.125" style="109" bestFit="1" customWidth="1"/>
    <col min="2311" max="2560" width="9" style="109"/>
    <col min="2561" max="2561" width="3.125" style="109" customWidth="1"/>
    <col min="2562" max="2562" width="3.5" style="109" bestFit="1" customWidth="1"/>
    <col min="2563" max="2563" width="32.5" style="109" customWidth="1"/>
    <col min="2564" max="2564" width="10.5" style="109" bestFit="1" customWidth="1"/>
    <col min="2565" max="2565" width="5.875" style="109" customWidth="1"/>
    <col min="2566" max="2566" width="78.125" style="109" bestFit="1" customWidth="1"/>
    <col min="2567" max="2816" width="9" style="109"/>
    <col min="2817" max="2817" width="3.125" style="109" customWidth="1"/>
    <col min="2818" max="2818" width="3.5" style="109" bestFit="1" customWidth="1"/>
    <col min="2819" max="2819" width="32.5" style="109" customWidth="1"/>
    <col min="2820" max="2820" width="10.5" style="109" bestFit="1" customWidth="1"/>
    <col min="2821" max="2821" width="5.875" style="109" customWidth="1"/>
    <col min="2822" max="2822" width="78.125" style="109" bestFit="1" customWidth="1"/>
    <col min="2823" max="3072" width="9" style="109"/>
    <col min="3073" max="3073" width="3.125" style="109" customWidth="1"/>
    <col min="3074" max="3074" width="3.5" style="109" bestFit="1" customWidth="1"/>
    <col min="3075" max="3075" width="32.5" style="109" customWidth="1"/>
    <col min="3076" max="3076" width="10.5" style="109" bestFit="1" customWidth="1"/>
    <col min="3077" max="3077" width="5.875" style="109" customWidth="1"/>
    <col min="3078" max="3078" width="78.125" style="109" bestFit="1" customWidth="1"/>
    <col min="3079" max="3328" width="9" style="109"/>
    <col min="3329" max="3329" width="3.125" style="109" customWidth="1"/>
    <col min="3330" max="3330" width="3.5" style="109" bestFit="1" customWidth="1"/>
    <col min="3331" max="3331" width="32.5" style="109" customWidth="1"/>
    <col min="3332" max="3332" width="10.5" style="109" bestFit="1" customWidth="1"/>
    <col min="3333" max="3333" width="5.875" style="109" customWidth="1"/>
    <col min="3334" max="3334" width="78.125" style="109" bestFit="1" customWidth="1"/>
    <col min="3335" max="3584" width="9" style="109"/>
    <col min="3585" max="3585" width="3.125" style="109" customWidth="1"/>
    <col min="3586" max="3586" width="3.5" style="109" bestFit="1" customWidth="1"/>
    <col min="3587" max="3587" width="32.5" style="109" customWidth="1"/>
    <col min="3588" max="3588" width="10.5" style="109" bestFit="1" customWidth="1"/>
    <col min="3589" max="3589" width="5.875" style="109" customWidth="1"/>
    <col min="3590" max="3590" width="78.125" style="109" bestFit="1" customWidth="1"/>
    <col min="3591" max="3840" width="9" style="109"/>
    <col min="3841" max="3841" width="3.125" style="109" customWidth="1"/>
    <col min="3842" max="3842" width="3.5" style="109" bestFit="1" customWidth="1"/>
    <col min="3843" max="3843" width="32.5" style="109" customWidth="1"/>
    <col min="3844" max="3844" width="10.5" style="109" bestFit="1" customWidth="1"/>
    <col min="3845" max="3845" width="5.875" style="109" customWidth="1"/>
    <col min="3846" max="3846" width="78.125" style="109" bestFit="1" customWidth="1"/>
    <col min="3847" max="4096" width="9" style="109"/>
    <col min="4097" max="4097" width="3.125" style="109" customWidth="1"/>
    <col min="4098" max="4098" width="3.5" style="109" bestFit="1" customWidth="1"/>
    <col min="4099" max="4099" width="32.5" style="109" customWidth="1"/>
    <col min="4100" max="4100" width="10.5" style="109" bestFit="1" customWidth="1"/>
    <col min="4101" max="4101" width="5.875" style="109" customWidth="1"/>
    <col min="4102" max="4102" width="78.125" style="109" bestFit="1" customWidth="1"/>
    <col min="4103" max="4352" width="9" style="109"/>
    <col min="4353" max="4353" width="3.125" style="109" customWidth="1"/>
    <col min="4354" max="4354" width="3.5" style="109" bestFit="1" customWidth="1"/>
    <col min="4355" max="4355" width="32.5" style="109" customWidth="1"/>
    <col min="4356" max="4356" width="10.5" style="109" bestFit="1" customWidth="1"/>
    <col min="4357" max="4357" width="5.875" style="109" customWidth="1"/>
    <col min="4358" max="4358" width="78.125" style="109" bestFit="1" customWidth="1"/>
    <col min="4359" max="4608" width="9" style="109"/>
    <col min="4609" max="4609" width="3.125" style="109" customWidth="1"/>
    <col min="4610" max="4610" width="3.5" style="109" bestFit="1" customWidth="1"/>
    <col min="4611" max="4611" width="32.5" style="109" customWidth="1"/>
    <col min="4612" max="4612" width="10.5" style="109" bestFit="1" customWidth="1"/>
    <col min="4613" max="4613" width="5.875" style="109" customWidth="1"/>
    <col min="4614" max="4614" width="78.125" style="109" bestFit="1" customWidth="1"/>
    <col min="4615" max="4864" width="9" style="109"/>
    <col min="4865" max="4865" width="3.125" style="109" customWidth="1"/>
    <col min="4866" max="4866" width="3.5" style="109" bestFit="1" customWidth="1"/>
    <col min="4867" max="4867" width="32.5" style="109" customWidth="1"/>
    <col min="4868" max="4868" width="10.5" style="109" bestFit="1" customWidth="1"/>
    <col min="4869" max="4869" width="5.875" style="109" customWidth="1"/>
    <col min="4870" max="4870" width="78.125" style="109" bestFit="1" customWidth="1"/>
    <col min="4871" max="5120" width="9" style="109"/>
    <col min="5121" max="5121" width="3.125" style="109" customWidth="1"/>
    <col min="5122" max="5122" width="3.5" style="109" bestFit="1" customWidth="1"/>
    <col min="5123" max="5123" width="32.5" style="109" customWidth="1"/>
    <col min="5124" max="5124" width="10.5" style="109" bestFit="1" customWidth="1"/>
    <col min="5125" max="5125" width="5.875" style="109" customWidth="1"/>
    <col min="5126" max="5126" width="78.125" style="109" bestFit="1" customWidth="1"/>
    <col min="5127" max="5376" width="9" style="109"/>
    <col min="5377" max="5377" width="3.125" style="109" customWidth="1"/>
    <col min="5378" max="5378" width="3.5" style="109" bestFit="1" customWidth="1"/>
    <col min="5379" max="5379" width="32.5" style="109" customWidth="1"/>
    <col min="5380" max="5380" width="10.5" style="109" bestFit="1" customWidth="1"/>
    <col min="5381" max="5381" width="5.875" style="109" customWidth="1"/>
    <col min="5382" max="5382" width="78.125" style="109" bestFit="1" customWidth="1"/>
    <col min="5383" max="5632" width="9" style="109"/>
    <col min="5633" max="5633" width="3.125" style="109" customWidth="1"/>
    <col min="5634" max="5634" width="3.5" style="109" bestFit="1" customWidth="1"/>
    <col min="5635" max="5635" width="32.5" style="109" customWidth="1"/>
    <col min="5636" max="5636" width="10.5" style="109" bestFit="1" customWidth="1"/>
    <col min="5637" max="5637" width="5.875" style="109" customWidth="1"/>
    <col min="5638" max="5638" width="78.125" style="109" bestFit="1" customWidth="1"/>
    <col min="5639" max="5888" width="9" style="109"/>
    <col min="5889" max="5889" width="3.125" style="109" customWidth="1"/>
    <col min="5890" max="5890" width="3.5" style="109" bestFit="1" customWidth="1"/>
    <col min="5891" max="5891" width="32.5" style="109" customWidth="1"/>
    <col min="5892" max="5892" width="10.5" style="109" bestFit="1" customWidth="1"/>
    <col min="5893" max="5893" width="5.875" style="109" customWidth="1"/>
    <col min="5894" max="5894" width="78.125" style="109" bestFit="1" customWidth="1"/>
    <col min="5895" max="6144" width="9" style="109"/>
    <col min="6145" max="6145" width="3.125" style="109" customWidth="1"/>
    <col min="6146" max="6146" width="3.5" style="109" bestFit="1" customWidth="1"/>
    <col min="6147" max="6147" width="32.5" style="109" customWidth="1"/>
    <col min="6148" max="6148" width="10.5" style="109" bestFit="1" customWidth="1"/>
    <col min="6149" max="6149" width="5.875" style="109" customWidth="1"/>
    <col min="6150" max="6150" width="78.125" style="109" bestFit="1" customWidth="1"/>
    <col min="6151" max="6400" width="9" style="109"/>
    <col min="6401" max="6401" width="3.125" style="109" customWidth="1"/>
    <col min="6402" max="6402" width="3.5" style="109" bestFit="1" customWidth="1"/>
    <col min="6403" max="6403" width="32.5" style="109" customWidth="1"/>
    <col min="6404" max="6404" width="10.5" style="109" bestFit="1" customWidth="1"/>
    <col min="6405" max="6405" width="5.875" style="109" customWidth="1"/>
    <col min="6406" max="6406" width="78.125" style="109" bestFit="1" customWidth="1"/>
    <col min="6407" max="6656" width="9" style="109"/>
    <col min="6657" max="6657" width="3.125" style="109" customWidth="1"/>
    <col min="6658" max="6658" width="3.5" style="109" bestFit="1" customWidth="1"/>
    <col min="6659" max="6659" width="32.5" style="109" customWidth="1"/>
    <col min="6660" max="6660" width="10.5" style="109" bestFit="1" customWidth="1"/>
    <col min="6661" max="6661" width="5.875" style="109" customWidth="1"/>
    <col min="6662" max="6662" width="78.125" style="109" bestFit="1" customWidth="1"/>
    <col min="6663" max="6912" width="9" style="109"/>
    <col min="6913" max="6913" width="3.125" style="109" customWidth="1"/>
    <col min="6914" max="6914" width="3.5" style="109" bestFit="1" customWidth="1"/>
    <col min="6915" max="6915" width="32.5" style="109" customWidth="1"/>
    <col min="6916" max="6916" width="10.5" style="109" bestFit="1" customWidth="1"/>
    <col min="6917" max="6917" width="5.875" style="109" customWidth="1"/>
    <col min="6918" max="6918" width="78.125" style="109" bestFit="1" customWidth="1"/>
    <col min="6919" max="7168" width="9" style="109"/>
    <col min="7169" max="7169" width="3.125" style="109" customWidth="1"/>
    <col min="7170" max="7170" width="3.5" style="109" bestFit="1" customWidth="1"/>
    <col min="7171" max="7171" width="32.5" style="109" customWidth="1"/>
    <col min="7172" max="7172" width="10.5" style="109" bestFit="1" customWidth="1"/>
    <col min="7173" max="7173" width="5.875" style="109" customWidth="1"/>
    <col min="7174" max="7174" width="78.125" style="109" bestFit="1" customWidth="1"/>
    <col min="7175" max="7424" width="9" style="109"/>
    <col min="7425" max="7425" width="3.125" style="109" customWidth="1"/>
    <col min="7426" max="7426" width="3.5" style="109" bestFit="1" customWidth="1"/>
    <col min="7427" max="7427" width="32.5" style="109" customWidth="1"/>
    <col min="7428" max="7428" width="10.5" style="109" bestFit="1" customWidth="1"/>
    <col min="7429" max="7429" width="5.875" style="109" customWidth="1"/>
    <col min="7430" max="7430" width="78.125" style="109" bestFit="1" customWidth="1"/>
    <col min="7431" max="7680" width="9" style="109"/>
    <col min="7681" max="7681" width="3.125" style="109" customWidth="1"/>
    <col min="7682" max="7682" width="3.5" style="109" bestFit="1" customWidth="1"/>
    <col min="7683" max="7683" width="32.5" style="109" customWidth="1"/>
    <col min="7684" max="7684" width="10.5" style="109" bestFit="1" customWidth="1"/>
    <col min="7685" max="7685" width="5.875" style="109" customWidth="1"/>
    <col min="7686" max="7686" width="78.125" style="109" bestFit="1" customWidth="1"/>
    <col min="7687" max="7936" width="9" style="109"/>
    <col min="7937" max="7937" width="3.125" style="109" customWidth="1"/>
    <col min="7938" max="7938" width="3.5" style="109" bestFit="1" customWidth="1"/>
    <col min="7939" max="7939" width="32.5" style="109" customWidth="1"/>
    <col min="7940" max="7940" width="10.5" style="109" bestFit="1" customWidth="1"/>
    <col min="7941" max="7941" width="5.875" style="109" customWidth="1"/>
    <col min="7942" max="7942" width="78.125" style="109" bestFit="1" customWidth="1"/>
    <col min="7943" max="8192" width="9" style="109"/>
    <col min="8193" max="8193" width="3.125" style="109" customWidth="1"/>
    <col min="8194" max="8194" width="3.5" style="109" bestFit="1" customWidth="1"/>
    <col min="8195" max="8195" width="32.5" style="109" customWidth="1"/>
    <col min="8196" max="8196" width="10.5" style="109" bestFit="1" customWidth="1"/>
    <col min="8197" max="8197" width="5.875" style="109" customWidth="1"/>
    <col min="8198" max="8198" width="78.125" style="109" bestFit="1" customWidth="1"/>
    <col min="8199" max="8448" width="9" style="109"/>
    <col min="8449" max="8449" width="3.125" style="109" customWidth="1"/>
    <col min="8450" max="8450" width="3.5" style="109" bestFit="1" customWidth="1"/>
    <col min="8451" max="8451" width="32.5" style="109" customWidth="1"/>
    <col min="8452" max="8452" width="10.5" style="109" bestFit="1" customWidth="1"/>
    <col min="8453" max="8453" width="5.875" style="109" customWidth="1"/>
    <col min="8454" max="8454" width="78.125" style="109" bestFit="1" customWidth="1"/>
    <col min="8455" max="8704" width="9" style="109"/>
    <col min="8705" max="8705" width="3.125" style="109" customWidth="1"/>
    <col min="8706" max="8706" width="3.5" style="109" bestFit="1" customWidth="1"/>
    <col min="8707" max="8707" width="32.5" style="109" customWidth="1"/>
    <col min="8708" max="8708" width="10.5" style="109" bestFit="1" customWidth="1"/>
    <col min="8709" max="8709" width="5.875" style="109" customWidth="1"/>
    <col min="8710" max="8710" width="78.125" style="109" bestFit="1" customWidth="1"/>
    <col min="8711" max="8960" width="9" style="109"/>
    <col min="8961" max="8961" width="3.125" style="109" customWidth="1"/>
    <col min="8962" max="8962" width="3.5" style="109" bestFit="1" customWidth="1"/>
    <col min="8963" max="8963" width="32.5" style="109" customWidth="1"/>
    <col min="8964" max="8964" width="10.5" style="109" bestFit="1" customWidth="1"/>
    <col min="8965" max="8965" width="5.875" style="109" customWidth="1"/>
    <col min="8966" max="8966" width="78.125" style="109" bestFit="1" customWidth="1"/>
    <col min="8967" max="9216" width="9" style="109"/>
    <col min="9217" max="9217" width="3.125" style="109" customWidth="1"/>
    <col min="9218" max="9218" width="3.5" style="109" bestFit="1" customWidth="1"/>
    <col min="9219" max="9219" width="32.5" style="109" customWidth="1"/>
    <col min="9220" max="9220" width="10.5" style="109" bestFit="1" customWidth="1"/>
    <col min="9221" max="9221" width="5.875" style="109" customWidth="1"/>
    <col min="9222" max="9222" width="78.125" style="109" bestFit="1" customWidth="1"/>
    <col min="9223" max="9472" width="9" style="109"/>
    <col min="9473" max="9473" width="3.125" style="109" customWidth="1"/>
    <col min="9474" max="9474" width="3.5" style="109" bestFit="1" customWidth="1"/>
    <col min="9475" max="9475" width="32.5" style="109" customWidth="1"/>
    <col min="9476" max="9476" width="10.5" style="109" bestFit="1" customWidth="1"/>
    <col min="9477" max="9477" width="5.875" style="109" customWidth="1"/>
    <col min="9478" max="9478" width="78.125" style="109" bestFit="1" customWidth="1"/>
    <col min="9479" max="9728" width="9" style="109"/>
    <col min="9729" max="9729" width="3.125" style="109" customWidth="1"/>
    <col min="9730" max="9730" width="3.5" style="109" bestFit="1" customWidth="1"/>
    <col min="9731" max="9731" width="32.5" style="109" customWidth="1"/>
    <col min="9732" max="9732" width="10.5" style="109" bestFit="1" customWidth="1"/>
    <col min="9733" max="9733" width="5.875" style="109" customWidth="1"/>
    <col min="9734" max="9734" width="78.125" style="109" bestFit="1" customWidth="1"/>
    <col min="9735" max="9984" width="9" style="109"/>
    <col min="9985" max="9985" width="3.125" style="109" customWidth="1"/>
    <col min="9986" max="9986" width="3.5" style="109" bestFit="1" customWidth="1"/>
    <col min="9987" max="9987" width="32.5" style="109" customWidth="1"/>
    <col min="9988" max="9988" width="10.5" style="109" bestFit="1" customWidth="1"/>
    <col min="9989" max="9989" width="5.875" style="109" customWidth="1"/>
    <col min="9990" max="9990" width="78.125" style="109" bestFit="1" customWidth="1"/>
    <col min="9991" max="10240" width="9" style="109"/>
    <col min="10241" max="10241" width="3.125" style="109" customWidth="1"/>
    <col min="10242" max="10242" width="3.5" style="109" bestFit="1" customWidth="1"/>
    <col min="10243" max="10243" width="32.5" style="109" customWidth="1"/>
    <col min="10244" max="10244" width="10.5" style="109" bestFit="1" customWidth="1"/>
    <col min="10245" max="10245" width="5.875" style="109" customWidth="1"/>
    <col min="10246" max="10246" width="78.125" style="109" bestFit="1" customWidth="1"/>
    <col min="10247" max="10496" width="9" style="109"/>
    <col min="10497" max="10497" width="3.125" style="109" customWidth="1"/>
    <col min="10498" max="10498" width="3.5" style="109" bestFit="1" customWidth="1"/>
    <col min="10499" max="10499" width="32.5" style="109" customWidth="1"/>
    <col min="10500" max="10500" width="10.5" style="109" bestFit="1" customWidth="1"/>
    <col min="10501" max="10501" width="5.875" style="109" customWidth="1"/>
    <col min="10502" max="10502" width="78.125" style="109" bestFit="1" customWidth="1"/>
    <col min="10503" max="10752" width="9" style="109"/>
    <col min="10753" max="10753" width="3.125" style="109" customWidth="1"/>
    <col min="10754" max="10754" width="3.5" style="109" bestFit="1" customWidth="1"/>
    <col min="10755" max="10755" width="32.5" style="109" customWidth="1"/>
    <col min="10756" max="10756" width="10.5" style="109" bestFit="1" customWidth="1"/>
    <col min="10757" max="10757" width="5.875" style="109" customWidth="1"/>
    <col min="10758" max="10758" width="78.125" style="109" bestFit="1" customWidth="1"/>
    <col min="10759" max="11008" width="9" style="109"/>
    <col min="11009" max="11009" width="3.125" style="109" customWidth="1"/>
    <col min="11010" max="11010" width="3.5" style="109" bestFit="1" customWidth="1"/>
    <col min="11011" max="11011" width="32.5" style="109" customWidth="1"/>
    <col min="11012" max="11012" width="10.5" style="109" bestFit="1" customWidth="1"/>
    <col min="11013" max="11013" width="5.875" style="109" customWidth="1"/>
    <col min="11014" max="11014" width="78.125" style="109" bestFit="1" customWidth="1"/>
    <col min="11015" max="11264" width="9" style="109"/>
    <col min="11265" max="11265" width="3.125" style="109" customWidth="1"/>
    <col min="11266" max="11266" width="3.5" style="109" bestFit="1" customWidth="1"/>
    <col min="11267" max="11267" width="32.5" style="109" customWidth="1"/>
    <col min="11268" max="11268" width="10.5" style="109" bestFit="1" customWidth="1"/>
    <col min="11269" max="11269" width="5.875" style="109" customWidth="1"/>
    <col min="11270" max="11270" width="78.125" style="109" bestFit="1" customWidth="1"/>
    <col min="11271" max="11520" width="9" style="109"/>
    <col min="11521" max="11521" width="3.125" style="109" customWidth="1"/>
    <col min="11522" max="11522" width="3.5" style="109" bestFit="1" customWidth="1"/>
    <col min="11523" max="11523" width="32.5" style="109" customWidth="1"/>
    <col min="11524" max="11524" width="10.5" style="109" bestFit="1" customWidth="1"/>
    <col min="11525" max="11525" width="5.875" style="109" customWidth="1"/>
    <col min="11526" max="11526" width="78.125" style="109" bestFit="1" customWidth="1"/>
    <col min="11527" max="11776" width="9" style="109"/>
    <col min="11777" max="11777" width="3.125" style="109" customWidth="1"/>
    <col min="11778" max="11778" width="3.5" style="109" bestFit="1" customWidth="1"/>
    <col min="11779" max="11779" width="32.5" style="109" customWidth="1"/>
    <col min="11780" max="11780" width="10.5" style="109" bestFit="1" customWidth="1"/>
    <col min="11781" max="11781" width="5.875" style="109" customWidth="1"/>
    <col min="11782" max="11782" width="78.125" style="109" bestFit="1" customWidth="1"/>
    <col min="11783" max="12032" width="9" style="109"/>
    <col min="12033" max="12033" width="3.125" style="109" customWidth="1"/>
    <col min="12034" max="12034" width="3.5" style="109" bestFit="1" customWidth="1"/>
    <col min="12035" max="12035" width="32.5" style="109" customWidth="1"/>
    <col min="12036" max="12036" width="10.5" style="109" bestFit="1" customWidth="1"/>
    <col min="12037" max="12037" width="5.875" style="109" customWidth="1"/>
    <col min="12038" max="12038" width="78.125" style="109" bestFit="1" customWidth="1"/>
    <col min="12039" max="12288" width="9" style="109"/>
    <col min="12289" max="12289" width="3.125" style="109" customWidth="1"/>
    <col min="12290" max="12290" width="3.5" style="109" bestFit="1" customWidth="1"/>
    <col min="12291" max="12291" width="32.5" style="109" customWidth="1"/>
    <col min="12292" max="12292" width="10.5" style="109" bestFit="1" customWidth="1"/>
    <col min="12293" max="12293" width="5.875" style="109" customWidth="1"/>
    <col min="12294" max="12294" width="78.125" style="109" bestFit="1" customWidth="1"/>
    <col min="12295" max="12544" width="9" style="109"/>
    <col min="12545" max="12545" width="3.125" style="109" customWidth="1"/>
    <col min="12546" max="12546" width="3.5" style="109" bestFit="1" customWidth="1"/>
    <col min="12547" max="12547" width="32.5" style="109" customWidth="1"/>
    <col min="12548" max="12548" width="10.5" style="109" bestFit="1" customWidth="1"/>
    <col min="12549" max="12549" width="5.875" style="109" customWidth="1"/>
    <col min="12550" max="12550" width="78.125" style="109" bestFit="1" customWidth="1"/>
    <col min="12551" max="12800" width="9" style="109"/>
    <col min="12801" max="12801" width="3.125" style="109" customWidth="1"/>
    <col min="12802" max="12802" width="3.5" style="109" bestFit="1" customWidth="1"/>
    <col min="12803" max="12803" width="32.5" style="109" customWidth="1"/>
    <col min="12804" max="12804" width="10.5" style="109" bestFit="1" customWidth="1"/>
    <col min="12805" max="12805" width="5.875" style="109" customWidth="1"/>
    <col min="12806" max="12806" width="78.125" style="109" bestFit="1" customWidth="1"/>
    <col min="12807" max="13056" width="9" style="109"/>
    <col min="13057" max="13057" width="3.125" style="109" customWidth="1"/>
    <col min="13058" max="13058" width="3.5" style="109" bestFit="1" customWidth="1"/>
    <col min="13059" max="13059" width="32.5" style="109" customWidth="1"/>
    <col min="13060" max="13060" width="10.5" style="109" bestFit="1" customWidth="1"/>
    <col min="13061" max="13061" width="5.875" style="109" customWidth="1"/>
    <col min="13062" max="13062" width="78.125" style="109" bestFit="1" customWidth="1"/>
    <col min="13063" max="13312" width="9" style="109"/>
    <col min="13313" max="13313" width="3.125" style="109" customWidth="1"/>
    <col min="13314" max="13314" width="3.5" style="109" bestFit="1" customWidth="1"/>
    <col min="13315" max="13315" width="32.5" style="109" customWidth="1"/>
    <col min="13316" max="13316" width="10.5" style="109" bestFit="1" customWidth="1"/>
    <col min="13317" max="13317" width="5.875" style="109" customWidth="1"/>
    <col min="13318" max="13318" width="78.125" style="109" bestFit="1" customWidth="1"/>
    <col min="13319" max="13568" width="9" style="109"/>
    <col min="13569" max="13569" width="3.125" style="109" customWidth="1"/>
    <col min="13570" max="13570" width="3.5" style="109" bestFit="1" customWidth="1"/>
    <col min="13571" max="13571" width="32.5" style="109" customWidth="1"/>
    <col min="13572" max="13572" width="10.5" style="109" bestFit="1" customWidth="1"/>
    <col min="13573" max="13573" width="5.875" style="109" customWidth="1"/>
    <col min="13574" max="13574" width="78.125" style="109" bestFit="1" customWidth="1"/>
    <col min="13575" max="13824" width="9" style="109"/>
    <col min="13825" max="13825" width="3.125" style="109" customWidth="1"/>
    <col min="13826" max="13826" width="3.5" style="109" bestFit="1" customWidth="1"/>
    <col min="13827" max="13827" width="32.5" style="109" customWidth="1"/>
    <col min="13828" max="13828" width="10.5" style="109" bestFit="1" customWidth="1"/>
    <col min="13829" max="13829" width="5.875" style="109" customWidth="1"/>
    <col min="13830" max="13830" width="78.125" style="109" bestFit="1" customWidth="1"/>
    <col min="13831" max="14080" width="9" style="109"/>
    <col min="14081" max="14081" width="3.125" style="109" customWidth="1"/>
    <col min="14082" max="14082" width="3.5" style="109" bestFit="1" customWidth="1"/>
    <col min="14083" max="14083" width="32.5" style="109" customWidth="1"/>
    <col min="14084" max="14084" width="10.5" style="109" bestFit="1" customWidth="1"/>
    <col min="14085" max="14085" width="5.875" style="109" customWidth="1"/>
    <col min="14086" max="14086" width="78.125" style="109" bestFit="1" customWidth="1"/>
    <col min="14087" max="14336" width="9" style="109"/>
    <col min="14337" max="14337" width="3.125" style="109" customWidth="1"/>
    <col min="14338" max="14338" width="3.5" style="109" bestFit="1" customWidth="1"/>
    <col min="14339" max="14339" width="32.5" style="109" customWidth="1"/>
    <col min="14340" max="14340" width="10.5" style="109" bestFit="1" customWidth="1"/>
    <col min="14341" max="14341" width="5.875" style="109" customWidth="1"/>
    <col min="14342" max="14342" width="78.125" style="109" bestFit="1" customWidth="1"/>
    <col min="14343" max="14592" width="9" style="109"/>
    <col min="14593" max="14593" width="3.125" style="109" customWidth="1"/>
    <col min="14594" max="14594" width="3.5" style="109" bestFit="1" customWidth="1"/>
    <col min="14595" max="14595" width="32.5" style="109" customWidth="1"/>
    <col min="14596" max="14596" width="10.5" style="109" bestFit="1" customWidth="1"/>
    <col min="14597" max="14597" width="5.875" style="109" customWidth="1"/>
    <col min="14598" max="14598" width="78.125" style="109" bestFit="1" customWidth="1"/>
    <col min="14599" max="14848" width="9" style="109"/>
    <col min="14849" max="14849" width="3.125" style="109" customWidth="1"/>
    <col min="14850" max="14850" width="3.5" style="109" bestFit="1" customWidth="1"/>
    <col min="14851" max="14851" width="32.5" style="109" customWidth="1"/>
    <col min="14852" max="14852" width="10.5" style="109" bestFit="1" customWidth="1"/>
    <col min="14853" max="14853" width="5.875" style="109" customWidth="1"/>
    <col min="14854" max="14854" width="78.125" style="109" bestFit="1" customWidth="1"/>
    <col min="14855" max="15104" width="9" style="109"/>
    <col min="15105" max="15105" width="3.125" style="109" customWidth="1"/>
    <col min="15106" max="15106" width="3.5" style="109" bestFit="1" customWidth="1"/>
    <col min="15107" max="15107" width="32.5" style="109" customWidth="1"/>
    <col min="15108" max="15108" width="10.5" style="109" bestFit="1" customWidth="1"/>
    <col min="15109" max="15109" width="5.875" style="109" customWidth="1"/>
    <col min="15110" max="15110" width="78.125" style="109" bestFit="1" customWidth="1"/>
    <col min="15111" max="15360" width="9" style="109"/>
    <col min="15361" max="15361" width="3.125" style="109" customWidth="1"/>
    <col min="15362" max="15362" width="3.5" style="109" bestFit="1" customWidth="1"/>
    <col min="15363" max="15363" width="32.5" style="109" customWidth="1"/>
    <col min="15364" max="15364" width="10.5" style="109" bestFit="1" customWidth="1"/>
    <col min="15365" max="15365" width="5.875" style="109" customWidth="1"/>
    <col min="15366" max="15366" width="78.125" style="109" bestFit="1" customWidth="1"/>
    <col min="15367" max="15616" width="9" style="109"/>
    <col min="15617" max="15617" width="3.125" style="109" customWidth="1"/>
    <col min="15618" max="15618" width="3.5" style="109" bestFit="1" customWidth="1"/>
    <col min="15619" max="15619" width="32.5" style="109" customWidth="1"/>
    <col min="15620" max="15620" width="10.5" style="109" bestFit="1" customWidth="1"/>
    <col min="15621" max="15621" width="5.875" style="109" customWidth="1"/>
    <col min="15622" max="15622" width="78.125" style="109" bestFit="1" customWidth="1"/>
    <col min="15623" max="15872" width="9" style="109"/>
    <col min="15873" max="15873" width="3.125" style="109" customWidth="1"/>
    <col min="15874" max="15874" width="3.5" style="109" bestFit="1" customWidth="1"/>
    <col min="15875" max="15875" width="32.5" style="109" customWidth="1"/>
    <col min="15876" max="15876" width="10.5" style="109" bestFit="1" customWidth="1"/>
    <col min="15877" max="15877" width="5.875" style="109" customWidth="1"/>
    <col min="15878" max="15878" width="78.125" style="109" bestFit="1" customWidth="1"/>
    <col min="15879" max="16128" width="9" style="109"/>
    <col min="16129" max="16129" width="3.125" style="109" customWidth="1"/>
    <col min="16130" max="16130" width="3.5" style="109" bestFit="1" customWidth="1"/>
    <col min="16131" max="16131" width="32.5" style="109" customWidth="1"/>
    <col min="16132" max="16132" width="10.5" style="109" bestFit="1" customWidth="1"/>
    <col min="16133" max="16133" width="5.875" style="109" customWidth="1"/>
    <col min="16134" max="16134" width="78.125" style="109" bestFit="1" customWidth="1"/>
    <col min="16135" max="16384" width="9" style="109"/>
  </cols>
  <sheetData>
    <row r="1" spans="2:6" ht="15" thickBot="1">
      <c r="C1" s="5" t="s">
        <v>75</v>
      </c>
    </row>
    <row r="2" spans="2:6" ht="25.7" customHeight="1">
      <c r="B2" s="110"/>
      <c r="C2" s="111" t="s">
        <v>76</v>
      </c>
      <c r="D2" s="112" t="s">
        <v>77</v>
      </c>
      <c r="E2" s="113" t="s">
        <v>78</v>
      </c>
      <c r="F2" s="114" t="s">
        <v>5</v>
      </c>
    </row>
    <row r="3" spans="2:6" s="21" customFormat="1" ht="25.7" customHeight="1">
      <c r="B3" s="115" t="s">
        <v>79</v>
      </c>
      <c r="C3" s="116" t="s">
        <v>80</v>
      </c>
      <c r="D3" s="117">
        <f>結果!AQ21</f>
        <v>0</v>
      </c>
      <c r="E3" s="118" t="s">
        <v>64</v>
      </c>
      <c r="F3" s="119" t="s">
        <v>346</v>
      </c>
    </row>
    <row r="4" spans="2:6" s="21" customFormat="1" ht="25.7" customHeight="1">
      <c r="B4" s="120" t="s">
        <v>81</v>
      </c>
      <c r="C4" s="121" t="s">
        <v>82</v>
      </c>
      <c r="D4" s="122">
        <f>+係数!D12</f>
        <v>6.9683894213798211E-2</v>
      </c>
      <c r="E4" s="123"/>
      <c r="F4" s="124" t="s">
        <v>347</v>
      </c>
    </row>
    <row r="5" spans="2:6" s="21" customFormat="1" ht="25.7" customHeight="1">
      <c r="B5" s="120" t="s">
        <v>83</v>
      </c>
      <c r="C5" s="121" t="s">
        <v>84</v>
      </c>
      <c r="D5" s="125">
        <f>D3*D4</f>
        <v>0</v>
      </c>
      <c r="E5" s="123" t="s">
        <v>64</v>
      </c>
      <c r="F5" s="124" t="s">
        <v>348</v>
      </c>
    </row>
    <row r="6" spans="2:6" s="21" customFormat="1" ht="25.7" customHeight="1">
      <c r="B6" s="120" t="s">
        <v>85</v>
      </c>
      <c r="C6" s="121" t="s">
        <v>86</v>
      </c>
      <c r="D6" s="125">
        <f>結果!AQ29</f>
        <v>0</v>
      </c>
      <c r="E6" s="123" t="s">
        <v>64</v>
      </c>
      <c r="F6" s="124" t="s">
        <v>349</v>
      </c>
    </row>
    <row r="7" spans="2:6" ht="34.9" customHeight="1">
      <c r="B7" s="120" t="s">
        <v>87</v>
      </c>
      <c r="C7" s="121" t="s">
        <v>88</v>
      </c>
      <c r="D7" s="122">
        <f>+係数!D13</f>
        <v>6.2679283319213103E-2</v>
      </c>
      <c r="E7" s="126"/>
      <c r="F7" s="127" t="s">
        <v>350</v>
      </c>
    </row>
    <row r="8" spans="2:6" ht="34.9" customHeight="1" thickBot="1">
      <c r="B8" s="128" t="s">
        <v>89</v>
      </c>
      <c r="C8" s="129" t="s">
        <v>90</v>
      </c>
      <c r="D8" s="130">
        <f>+係数!D14</f>
        <v>6.3614250330490257E-2</v>
      </c>
      <c r="E8" s="131"/>
      <c r="F8" s="132" t="s">
        <v>351</v>
      </c>
    </row>
    <row r="9" spans="2:6" ht="12" customHeight="1">
      <c r="E9" s="133"/>
    </row>
    <row r="10" spans="2:6" ht="15" thickBot="1">
      <c r="C10" s="5" t="s">
        <v>91</v>
      </c>
      <c r="E10" s="133"/>
    </row>
    <row r="11" spans="2:6" ht="25.7" customHeight="1">
      <c r="B11" s="110"/>
      <c r="C11" s="111" t="s">
        <v>76</v>
      </c>
      <c r="D11" s="112" t="s">
        <v>77</v>
      </c>
      <c r="E11" s="113" t="s">
        <v>78</v>
      </c>
      <c r="F11" s="114" t="s">
        <v>5</v>
      </c>
    </row>
    <row r="12" spans="2:6" ht="25.7" customHeight="1">
      <c r="B12" s="115" t="s">
        <v>92</v>
      </c>
      <c r="C12" s="116" t="s">
        <v>93</v>
      </c>
      <c r="D12" s="117">
        <f>SUM(D5,D6)*D7</f>
        <v>0</v>
      </c>
      <c r="E12" s="118" t="s">
        <v>64</v>
      </c>
      <c r="F12" s="119" t="s">
        <v>94</v>
      </c>
    </row>
    <row r="13" spans="2:6" ht="25.7" customHeight="1" thickBot="1">
      <c r="B13" s="128" t="s">
        <v>95</v>
      </c>
      <c r="C13" s="129" t="s">
        <v>96</v>
      </c>
      <c r="D13" s="134">
        <f>SUM(D5,D6)*D8</f>
        <v>0</v>
      </c>
      <c r="E13" s="135" t="s">
        <v>64</v>
      </c>
      <c r="F13" s="136" t="s">
        <v>97</v>
      </c>
    </row>
    <row r="14" spans="2:6" ht="12" customHeight="1"/>
    <row r="15" spans="2:6" ht="12" customHeight="1"/>
    <row r="16" spans="2: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sheetData>
  <phoneticPr fontId="8"/>
  <pageMargins left="0.78740157480314965" right="0.78740157480314965" top="0.98425196850393704" bottom="0.98425196850393704" header="0.51181102362204722" footer="0.51181102362204722"/>
  <pageSetup paperSize="9" scale="98" orientation="landscape"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X191"/>
  <sheetViews>
    <sheetView showGridLines="0" topLeftCell="A27" zoomScale="75" zoomScaleNormal="100" zoomScaleSheetLayoutView="25" workbookViewId="0">
      <selection activeCell="X141" sqref="X141"/>
    </sheetView>
  </sheetViews>
  <sheetFormatPr defaultRowHeight="12"/>
  <cols>
    <col min="1" max="1" width="3.75" style="137" customWidth="1"/>
    <col min="2" max="2" width="10.5" style="137" customWidth="1"/>
    <col min="3" max="5" width="9.875" style="137" customWidth="1"/>
    <col min="6" max="6" width="10.875" style="137" customWidth="1"/>
    <col min="7" max="7" width="26.25" style="137" customWidth="1"/>
    <col min="8" max="8" width="12.375" style="137" customWidth="1"/>
    <col min="9" max="9" width="16.625" style="137" customWidth="1"/>
    <col min="10" max="10" width="28.75" style="137" bestFit="1" customWidth="1"/>
    <col min="11" max="11" width="9.875" style="137" customWidth="1"/>
    <col min="12" max="12" width="9.5" style="137" customWidth="1"/>
    <col min="13" max="13" width="9.875" style="137" customWidth="1"/>
    <col min="14" max="14" width="9.875" style="137" hidden="1" customWidth="1"/>
    <col min="15" max="15" width="12.125" style="137" hidden="1" customWidth="1"/>
    <col min="16" max="16" width="11.375" style="137" bestFit="1" customWidth="1"/>
    <col min="17" max="19" width="10.875" style="137" customWidth="1"/>
    <col min="20" max="20" width="8" style="137" customWidth="1"/>
    <col min="21" max="21" width="25" style="137" customWidth="1"/>
    <col min="22" max="24" width="12.25" style="137" customWidth="1"/>
    <col min="25" max="25" width="1.25" style="137" customWidth="1"/>
    <col min="26" max="16384" width="9" style="137"/>
  </cols>
  <sheetData>
    <row r="1" spans="2:24" ht="12.4" customHeight="1"/>
    <row r="2" spans="2:24" ht="12.4" customHeight="1"/>
    <row r="3" spans="2:24" ht="12.4" customHeight="1">
      <c r="B3" s="672"/>
      <c r="C3" s="672"/>
      <c r="F3" s="138"/>
      <c r="Q3" s="137" t="s">
        <v>98</v>
      </c>
      <c r="S3" s="137" t="s">
        <v>99</v>
      </c>
      <c r="X3" s="139" t="s">
        <v>353</v>
      </c>
    </row>
    <row r="4" spans="2:24" ht="12.4" customHeight="1">
      <c r="B4" s="99"/>
      <c r="C4" s="99"/>
      <c r="F4" s="138"/>
      <c r="X4" s="139"/>
    </row>
    <row r="5" spans="2:24" ht="12.4" customHeight="1">
      <c r="J5" s="140"/>
    </row>
    <row r="6" spans="2:24" ht="12.75" thickBot="1">
      <c r="B6" s="141"/>
      <c r="U6" s="137" t="s">
        <v>100</v>
      </c>
      <c r="W6" s="673" t="str">
        <f>S3</f>
        <v>(単位：億円)</v>
      </c>
      <c r="X6" s="673"/>
    </row>
    <row r="7" spans="2:24">
      <c r="B7" s="141"/>
      <c r="J7" s="142" t="s">
        <v>101</v>
      </c>
      <c r="U7" s="674"/>
      <c r="V7" s="143"/>
      <c r="W7" s="144"/>
      <c r="X7" s="145"/>
    </row>
    <row r="8" spans="2:24" ht="12.2" customHeight="1">
      <c r="B8" s="141"/>
      <c r="J8" s="146" t="str">
        <f t="shared" ref="J8:J46" si="0">U23</f>
        <v>01 農業</v>
      </c>
      <c r="K8" s="147">
        <f t="shared" ref="K8:K46" si="1">H30-K51</f>
        <v>0</v>
      </c>
      <c r="U8" s="666"/>
      <c r="V8" s="148"/>
      <c r="W8" s="675" t="s">
        <v>102</v>
      </c>
      <c r="X8" s="149"/>
    </row>
    <row r="9" spans="2:24" ht="12.2" customHeight="1">
      <c r="B9" s="141"/>
      <c r="J9" s="146" t="str">
        <f t="shared" si="0"/>
        <v>02 林業</v>
      </c>
      <c r="K9" s="147">
        <f t="shared" si="1"/>
        <v>0</v>
      </c>
      <c r="U9" s="666"/>
      <c r="V9" s="150" t="s">
        <v>103</v>
      </c>
      <c r="W9" s="676"/>
      <c r="X9" s="151" t="s">
        <v>104</v>
      </c>
    </row>
    <row r="10" spans="2:24" ht="12.2" customHeight="1">
      <c r="B10" s="141"/>
      <c r="J10" s="146" t="str">
        <f t="shared" si="0"/>
        <v>03 漁業</v>
      </c>
      <c r="K10" s="147">
        <f t="shared" si="1"/>
        <v>0</v>
      </c>
      <c r="U10" s="666"/>
      <c r="V10" s="152"/>
      <c r="W10" s="677"/>
      <c r="X10" s="153" t="s">
        <v>105</v>
      </c>
    </row>
    <row r="11" spans="2:24">
      <c r="B11" s="141"/>
      <c r="J11" s="146" t="str">
        <f t="shared" si="0"/>
        <v>04 鉱業</v>
      </c>
      <c r="K11" s="147">
        <f t="shared" si="1"/>
        <v>0</v>
      </c>
      <c r="U11" s="667"/>
      <c r="V11" s="154"/>
      <c r="W11" s="154"/>
      <c r="X11" s="155" t="s">
        <v>106</v>
      </c>
    </row>
    <row r="12" spans="2:24">
      <c r="B12" s="141"/>
      <c r="J12" s="146" t="str">
        <f t="shared" si="0"/>
        <v>05 飲食料品</v>
      </c>
      <c r="K12" s="147">
        <f t="shared" si="1"/>
        <v>0</v>
      </c>
      <c r="U12" s="156" t="s">
        <v>107</v>
      </c>
      <c r="V12" s="157">
        <f>結果!AQ18</f>
        <v>0</v>
      </c>
      <c r="W12" s="158">
        <f>結果!AQ34</f>
        <v>0</v>
      </c>
      <c r="X12" s="159">
        <f>結果!AQ26</f>
        <v>0</v>
      </c>
    </row>
    <row r="13" spans="2:24">
      <c r="B13" s="141"/>
      <c r="J13" s="146" t="str">
        <f t="shared" si="0"/>
        <v>06 繊維製品</v>
      </c>
      <c r="K13" s="147">
        <f t="shared" si="1"/>
        <v>0</v>
      </c>
      <c r="U13" s="160" t="s">
        <v>108</v>
      </c>
      <c r="V13" s="161">
        <f>結果!AQ19</f>
        <v>0</v>
      </c>
      <c r="W13" s="161">
        <f>結果!AQ35</f>
        <v>0</v>
      </c>
      <c r="X13" s="162">
        <f>結果!AQ27</f>
        <v>0</v>
      </c>
    </row>
    <row r="14" spans="2:24">
      <c r="B14" s="141"/>
      <c r="J14" s="146" t="str">
        <f t="shared" si="0"/>
        <v>07 パルプ・紙・木製品</v>
      </c>
      <c r="K14" s="147">
        <f t="shared" si="1"/>
        <v>0</v>
      </c>
      <c r="U14" s="163" t="s">
        <v>68</v>
      </c>
      <c r="V14" s="164">
        <f>結果!AQ20</f>
        <v>0</v>
      </c>
      <c r="W14" s="164">
        <f>結果!AQ36</f>
        <v>0</v>
      </c>
      <c r="X14" s="165">
        <f>結果!AQ28</f>
        <v>0</v>
      </c>
    </row>
    <row r="15" spans="2:24" ht="12.75" thickBot="1">
      <c r="B15" s="141"/>
      <c r="J15" s="146" t="str">
        <f t="shared" si="0"/>
        <v>08 化学製品</v>
      </c>
      <c r="K15" s="147">
        <f t="shared" si="1"/>
        <v>0</v>
      </c>
      <c r="U15" s="166" t="s">
        <v>62</v>
      </c>
      <c r="V15" s="167">
        <f>SUM(V12:V14)</f>
        <v>0</v>
      </c>
      <c r="W15" s="167">
        <f>SUM(W12:W14)</f>
        <v>0</v>
      </c>
      <c r="X15" s="168">
        <f>SUM(X12:X14)</f>
        <v>0</v>
      </c>
    </row>
    <row r="16" spans="2:24">
      <c r="B16" s="141"/>
      <c r="J16" s="146" t="str">
        <f t="shared" si="0"/>
        <v>09 石油・石炭製品</v>
      </c>
      <c r="K16" s="147">
        <f t="shared" si="1"/>
        <v>0</v>
      </c>
      <c r="U16" s="169" t="s">
        <v>109</v>
      </c>
      <c r="V16" s="170"/>
      <c r="W16" s="170"/>
      <c r="X16" s="170"/>
    </row>
    <row r="17" spans="2:24">
      <c r="B17" s="141"/>
      <c r="J17" s="146" t="str">
        <f t="shared" si="0"/>
        <v>10 プラスチック・ゴム製品</v>
      </c>
      <c r="K17" s="147">
        <f t="shared" si="1"/>
        <v>0</v>
      </c>
      <c r="U17" s="171" t="s">
        <v>110</v>
      </c>
    </row>
    <row r="18" spans="2:24">
      <c r="B18" s="141"/>
      <c r="J18" s="146" t="str">
        <f t="shared" si="0"/>
        <v>11 窯業・土石製品</v>
      </c>
      <c r="K18" s="147">
        <f t="shared" si="1"/>
        <v>0</v>
      </c>
    </row>
    <row r="19" spans="2:24" ht="12.2" customHeight="1" thickBot="1">
      <c r="B19" s="141"/>
      <c r="J19" s="146" t="str">
        <f t="shared" si="0"/>
        <v>12 鉄鋼</v>
      </c>
      <c r="K19" s="147">
        <f t="shared" si="1"/>
        <v>0</v>
      </c>
      <c r="U19" s="137" t="s">
        <v>333</v>
      </c>
      <c r="W19" s="172"/>
      <c r="X19" s="172" t="str">
        <f>W6</f>
        <v>(単位：億円)</v>
      </c>
    </row>
    <row r="20" spans="2:24" ht="12.2" customHeight="1">
      <c r="B20" s="141"/>
      <c r="J20" s="146" t="str">
        <f t="shared" si="0"/>
        <v>13 非鉄金属</v>
      </c>
      <c r="K20" s="147">
        <f t="shared" si="1"/>
        <v>0</v>
      </c>
      <c r="U20" s="678"/>
      <c r="V20" s="679" t="s">
        <v>111</v>
      </c>
      <c r="W20" s="682" t="s">
        <v>112</v>
      </c>
      <c r="X20" s="174" t="s">
        <v>104</v>
      </c>
    </row>
    <row r="21" spans="2:24" ht="12.2" customHeight="1">
      <c r="B21" s="141"/>
      <c r="J21" s="146" t="str">
        <f t="shared" si="0"/>
        <v>14 金属製品</v>
      </c>
      <c r="K21" s="147">
        <f t="shared" si="1"/>
        <v>0</v>
      </c>
      <c r="U21" s="666"/>
      <c r="V21" s="680"/>
      <c r="W21" s="680"/>
      <c r="X21" s="175" t="s">
        <v>105</v>
      </c>
    </row>
    <row r="22" spans="2:24" ht="12.2" customHeight="1">
      <c r="B22" s="141"/>
      <c r="J22" s="146" t="str">
        <f t="shared" si="0"/>
        <v>15 はん用機械</v>
      </c>
      <c r="K22" s="147">
        <f t="shared" si="1"/>
        <v>0</v>
      </c>
      <c r="U22" s="667"/>
      <c r="V22" s="681"/>
      <c r="W22" s="681"/>
      <c r="X22" s="176" t="s">
        <v>106</v>
      </c>
    </row>
    <row r="23" spans="2:24" ht="12.2" customHeight="1">
      <c r="B23" s="141"/>
      <c r="J23" s="146" t="str">
        <f t="shared" si="0"/>
        <v>16 生産用機械</v>
      </c>
      <c r="K23" s="147">
        <f t="shared" si="1"/>
        <v>0</v>
      </c>
      <c r="U23" s="596" t="str">
        <f>TEXT(入力!B6,"00")&amp;" "&amp;入力!C6</f>
        <v>01 農業</v>
      </c>
      <c r="V23" s="177">
        <f>+結果!D21</f>
        <v>0</v>
      </c>
      <c r="W23" s="178">
        <f>+結果!D37</f>
        <v>0</v>
      </c>
      <c r="X23" s="179">
        <f>+結果!D29</f>
        <v>0</v>
      </c>
    </row>
    <row r="24" spans="2:24" ht="12.2" customHeight="1">
      <c r="B24" s="141"/>
      <c r="J24" s="146" t="str">
        <f t="shared" si="0"/>
        <v>17 業務用機械</v>
      </c>
      <c r="K24" s="147">
        <f t="shared" si="1"/>
        <v>0</v>
      </c>
      <c r="U24" s="180" t="str">
        <f>TEXT(入力!B7,"00")&amp;" "&amp;入力!C7</f>
        <v>02 林業</v>
      </c>
      <c r="V24" s="181">
        <f>+結果!E21</f>
        <v>0</v>
      </c>
      <c r="W24" s="181">
        <f>+結果!E37</f>
        <v>0</v>
      </c>
      <c r="X24" s="182">
        <f>+結果!E29</f>
        <v>0</v>
      </c>
    </row>
    <row r="25" spans="2:24" ht="12.2" customHeight="1">
      <c r="B25" s="141"/>
      <c r="J25" s="146" t="str">
        <f t="shared" si="0"/>
        <v>18 電子部品</v>
      </c>
      <c r="K25" s="147">
        <f t="shared" si="1"/>
        <v>0</v>
      </c>
      <c r="U25" s="180" t="str">
        <f>TEXT(入力!B8,"00")&amp;" "&amp;入力!C8</f>
        <v>03 漁業</v>
      </c>
      <c r="V25" s="181">
        <f>+結果!F21</f>
        <v>0</v>
      </c>
      <c r="W25" s="181">
        <f>+結果!F37</f>
        <v>0</v>
      </c>
      <c r="X25" s="182">
        <f>+結果!F29</f>
        <v>0</v>
      </c>
    </row>
    <row r="26" spans="2:24" ht="12.2" customHeight="1">
      <c r="B26" s="141"/>
      <c r="J26" s="146" t="str">
        <f t="shared" si="0"/>
        <v>19 電気機械</v>
      </c>
      <c r="K26" s="147">
        <f t="shared" si="1"/>
        <v>0</v>
      </c>
      <c r="U26" s="180" t="str">
        <f>TEXT(入力!B9,"00")&amp;" "&amp;入力!C9</f>
        <v>04 鉱業</v>
      </c>
      <c r="V26" s="181">
        <f>+結果!G21</f>
        <v>0</v>
      </c>
      <c r="W26" s="181">
        <f>+結果!G37</f>
        <v>0</v>
      </c>
      <c r="X26" s="182">
        <f>+結果!G29</f>
        <v>0</v>
      </c>
    </row>
    <row r="27" spans="2:24">
      <c r="B27" s="141"/>
      <c r="J27" s="146" t="str">
        <f t="shared" si="0"/>
        <v>20 情報通信機器</v>
      </c>
      <c r="K27" s="147">
        <f t="shared" si="1"/>
        <v>0</v>
      </c>
      <c r="U27" s="180" t="str">
        <f>TEXT(入力!B10,"00")&amp;" "&amp;入力!C10</f>
        <v>05 飲食料品</v>
      </c>
      <c r="V27" s="181">
        <f>+結果!H21</f>
        <v>0</v>
      </c>
      <c r="W27" s="181">
        <f>+結果!H37</f>
        <v>0</v>
      </c>
      <c r="X27" s="182">
        <f>+結果!H29</f>
        <v>0</v>
      </c>
    </row>
    <row r="28" spans="2:24">
      <c r="B28" s="141"/>
      <c r="J28" s="146" t="str">
        <f t="shared" si="0"/>
        <v>21 輸送機械</v>
      </c>
      <c r="K28" s="147">
        <f t="shared" si="1"/>
        <v>0</v>
      </c>
      <c r="U28" s="180" t="str">
        <f>TEXT(入力!B11,"00")&amp;" "&amp;入力!C11</f>
        <v>06 繊維製品</v>
      </c>
      <c r="V28" s="181">
        <f>+結果!I21</f>
        <v>0</v>
      </c>
      <c r="W28" s="181">
        <f>+結果!I37</f>
        <v>0</v>
      </c>
      <c r="X28" s="182">
        <f>+結果!I29</f>
        <v>0</v>
      </c>
    </row>
    <row r="29" spans="2:24">
      <c r="B29" s="141"/>
      <c r="G29" s="183" t="s">
        <v>113</v>
      </c>
      <c r="J29" s="146" t="str">
        <f t="shared" si="0"/>
        <v>22 その他の製造工業製品</v>
      </c>
      <c r="K29" s="147">
        <f t="shared" si="1"/>
        <v>0</v>
      </c>
      <c r="U29" s="180" t="str">
        <f>TEXT(入力!B12,"00")&amp;" "&amp;入力!C12</f>
        <v>07 パルプ・紙・木製品</v>
      </c>
      <c r="V29" s="181">
        <f>+結果!J21</f>
        <v>0</v>
      </c>
      <c r="W29" s="181">
        <f>+結果!J37</f>
        <v>0</v>
      </c>
      <c r="X29" s="182">
        <f>+結果!J29</f>
        <v>0</v>
      </c>
    </row>
    <row r="30" spans="2:24">
      <c r="B30" s="141"/>
      <c r="G30" s="137" t="str">
        <f>U23</f>
        <v>01 農業</v>
      </c>
      <c r="H30" s="184">
        <f>+'１次効果'!E138</f>
        <v>0</v>
      </c>
      <c r="J30" s="146" t="str">
        <f t="shared" si="0"/>
        <v>23 建設</v>
      </c>
      <c r="K30" s="147">
        <f t="shared" si="1"/>
        <v>0</v>
      </c>
      <c r="U30" s="180" t="str">
        <f>TEXT(入力!B13,"00")&amp;" "&amp;入力!C13</f>
        <v>08 化学製品</v>
      </c>
      <c r="V30" s="181">
        <f>+結果!K21</f>
        <v>0</v>
      </c>
      <c r="W30" s="181">
        <f>+結果!K37</f>
        <v>0</v>
      </c>
      <c r="X30" s="182">
        <f>+結果!K29</f>
        <v>0</v>
      </c>
    </row>
    <row r="31" spans="2:24">
      <c r="B31" s="141"/>
      <c r="G31" s="137" t="str">
        <f t="shared" ref="G31:G65" si="2">U24</f>
        <v>02 林業</v>
      </c>
      <c r="H31" s="184">
        <f>+'１次効果'!E139</f>
        <v>0</v>
      </c>
      <c r="J31" s="146" t="str">
        <f t="shared" si="0"/>
        <v>24 電力・ガス・熱供給</v>
      </c>
      <c r="K31" s="147">
        <f t="shared" si="1"/>
        <v>0</v>
      </c>
      <c r="U31" s="180" t="str">
        <f>TEXT(入力!B14,"00")&amp;" "&amp;入力!C14</f>
        <v>09 石油・石炭製品</v>
      </c>
      <c r="V31" s="181">
        <f>+結果!L21</f>
        <v>0</v>
      </c>
      <c r="W31" s="181">
        <f>+結果!L37</f>
        <v>0</v>
      </c>
      <c r="X31" s="182">
        <f>+結果!L29</f>
        <v>0</v>
      </c>
    </row>
    <row r="32" spans="2:24">
      <c r="B32" s="141"/>
      <c r="G32" s="137" t="str">
        <f t="shared" si="2"/>
        <v>03 漁業</v>
      </c>
      <c r="H32" s="184">
        <f>+'１次効果'!E140</f>
        <v>0</v>
      </c>
      <c r="J32" s="146" t="str">
        <f t="shared" si="0"/>
        <v>25 水道</v>
      </c>
      <c r="K32" s="147">
        <f t="shared" si="1"/>
        <v>0</v>
      </c>
      <c r="U32" s="180" t="str">
        <f>TEXT(入力!B15,"00")&amp;" "&amp;入力!C15</f>
        <v>10 プラスチック・ゴム製品</v>
      </c>
      <c r="V32" s="181">
        <f>+結果!M21</f>
        <v>0</v>
      </c>
      <c r="W32" s="181">
        <f>+結果!M37</f>
        <v>0</v>
      </c>
      <c r="X32" s="182">
        <f>+結果!M29</f>
        <v>0</v>
      </c>
    </row>
    <row r="33" spans="1:24">
      <c r="G33" s="137" t="str">
        <f t="shared" si="2"/>
        <v>04 鉱業</v>
      </c>
      <c r="H33" s="184">
        <f>+'１次効果'!E141</f>
        <v>0</v>
      </c>
      <c r="J33" s="146" t="str">
        <f t="shared" si="0"/>
        <v>26 廃棄物処理</v>
      </c>
      <c r="K33" s="147">
        <f t="shared" si="1"/>
        <v>0</v>
      </c>
      <c r="U33" s="180" t="str">
        <f>TEXT(入力!B16,"00")&amp;" "&amp;入力!C16</f>
        <v>11 窯業・土石製品</v>
      </c>
      <c r="V33" s="181">
        <f>+結果!N21</f>
        <v>0</v>
      </c>
      <c r="W33" s="181">
        <f>+結果!N37</f>
        <v>0</v>
      </c>
      <c r="X33" s="182">
        <f>+結果!N29</f>
        <v>0</v>
      </c>
    </row>
    <row r="34" spans="1:24">
      <c r="G34" s="137" t="str">
        <f t="shared" si="2"/>
        <v>05 飲食料品</v>
      </c>
      <c r="H34" s="184">
        <f>+'１次効果'!E142</f>
        <v>0</v>
      </c>
      <c r="J34" s="146" t="str">
        <f t="shared" si="0"/>
        <v>27 商業</v>
      </c>
      <c r="K34" s="147">
        <f t="shared" si="1"/>
        <v>0</v>
      </c>
      <c r="U34" s="180" t="str">
        <f>TEXT(入力!B17,"00")&amp;" "&amp;入力!C17</f>
        <v>12 鉄鋼</v>
      </c>
      <c r="V34" s="181">
        <f>+結果!O21</f>
        <v>0</v>
      </c>
      <c r="W34" s="181">
        <f>+結果!O37</f>
        <v>0</v>
      </c>
      <c r="X34" s="182">
        <f>+結果!O29</f>
        <v>0</v>
      </c>
    </row>
    <row r="35" spans="1:24">
      <c r="G35" s="137" t="str">
        <f t="shared" si="2"/>
        <v>06 繊維製品</v>
      </c>
      <c r="H35" s="184">
        <f>+'１次効果'!E143</f>
        <v>0</v>
      </c>
      <c r="J35" s="146" t="str">
        <f t="shared" si="0"/>
        <v>28 金融・保険</v>
      </c>
      <c r="K35" s="147">
        <f t="shared" si="1"/>
        <v>0</v>
      </c>
      <c r="U35" s="180" t="str">
        <f>TEXT(入力!B18,"00")&amp;" "&amp;入力!C18</f>
        <v>13 非鉄金属</v>
      </c>
      <c r="V35" s="188">
        <f>+結果!P21</f>
        <v>0</v>
      </c>
      <c r="W35" s="188">
        <f>+結果!P37</f>
        <v>0</v>
      </c>
      <c r="X35" s="189">
        <f>+結果!P29</f>
        <v>0</v>
      </c>
    </row>
    <row r="36" spans="1:24">
      <c r="G36" s="137" t="str">
        <f t="shared" si="2"/>
        <v>07 パルプ・紙・木製品</v>
      </c>
      <c r="H36" s="184">
        <f>+'１次効果'!E144</f>
        <v>0</v>
      </c>
      <c r="J36" s="146" t="str">
        <f t="shared" si="0"/>
        <v>29 不動産</v>
      </c>
      <c r="K36" s="147">
        <f t="shared" si="1"/>
        <v>0</v>
      </c>
      <c r="L36" s="185"/>
      <c r="M36" s="185"/>
      <c r="U36" s="180" t="str">
        <f>TEXT(入力!B19,"00")&amp;" "&amp;入力!C19</f>
        <v>14 金属製品</v>
      </c>
      <c r="V36" s="181">
        <f>+結果!Q21</f>
        <v>0</v>
      </c>
      <c r="W36" s="181">
        <f>+結果!Q37</f>
        <v>0</v>
      </c>
      <c r="X36" s="192">
        <f>+結果!Q29</f>
        <v>0</v>
      </c>
    </row>
    <row r="37" spans="1:24">
      <c r="C37" s="186"/>
      <c r="G37" s="137" t="str">
        <f t="shared" si="2"/>
        <v>08 化学製品</v>
      </c>
      <c r="H37" s="184">
        <f>+'１次効果'!E145</f>
        <v>0</v>
      </c>
      <c r="J37" s="146" t="str">
        <f t="shared" si="0"/>
        <v>30 運輸・郵便</v>
      </c>
      <c r="K37" s="147">
        <f t="shared" si="1"/>
        <v>0</v>
      </c>
      <c r="L37" s="185"/>
      <c r="M37" s="185"/>
      <c r="U37" s="180" t="str">
        <f>TEXT(入力!B20,"00")&amp;" "&amp;入力!C20</f>
        <v>15 はん用機械</v>
      </c>
      <c r="V37" s="181">
        <f>+結果!R21</f>
        <v>0</v>
      </c>
      <c r="W37" s="181">
        <f>+結果!R37</f>
        <v>0</v>
      </c>
      <c r="X37" s="192">
        <f>+結果!R29</f>
        <v>0</v>
      </c>
    </row>
    <row r="38" spans="1:24">
      <c r="D38" s="187"/>
      <c r="E38" s="187"/>
      <c r="G38" s="137" t="str">
        <f t="shared" si="2"/>
        <v>09 石油・石炭製品</v>
      </c>
      <c r="H38" s="184">
        <f>+'１次効果'!E146</f>
        <v>0</v>
      </c>
      <c r="J38" s="146" t="str">
        <f t="shared" si="0"/>
        <v>31 情報通信</v>
      </c>
      <c r="K38" s="147">
        <f t="shared" si="1"/>
        <v>0</v>
      </c>
      <c r="L38" s="185"/>
      <c r="M38" s="185"/>
      <c r="U38" s="180" t="str">
        <f>TEXT(入力!B21,"00")&amp;" "&amp;入力!C21</f>
        <v>16 生産用機械</v>
      </c>
      <c r="V38" s="181">
        <f>+結果!S21</f>
        <v>0</v>
      </c>
      <c r="W38" s="181">
        <f>+結果!S37</f>
        <v>0</v>
      </c>
      <c r="X38" s="192">
        <f>+結果!S29</f>
        <v>0</v>
      </c>
    </row>
    <row r="39" spans="1:24" ht="12.75" thickBot="1">
      <c r="C39" s="186" t="s">
        <v>114</v>
      </c>
      <c r="D39" s="190"/>
      <c r="E39" s="190"/>
      <c r="G39" s="137" t="str">
        <f t="shared" si="2"/>
        <v>10 プラスチック・ゴム製品</v>
      </c>
      <c r="H39" s="184">
        <f>+'１次効果'!E147</f>
        <v>0</v>
      </c>
      <c r="J39" s="146" t="str">
        <f t="shared" si="0"/>
        <v>32 公務</v>
      </c>
      <c r="K39" s="147">
        <f t="shared" si="1"/>
        <v>0</v>
      </c>
      <c r="L39" s="185"/>
      <c r="M39" s="191" t="s">
        <v>115</v>
      </c>
      <c r="N39" s="170"/>
      <c r="O39" s="170"/>
      <c r="P39" s="170"/>
      <c r="U39" s="180" t="str">
        <f>TEXT(入力!B22,"00")&amp;" "&amp;入力!C22</f>
        <v>17 業務用機械</v>
      </c>
      <c r="V39" s="181">
        <f>+結果!T21</f>
        <v>0</v>
      </c>
      <c r="W39" s="181">
        <f>+結果!T37</f>
        <v>0</v>
      </c>
      <c r="X39" s="192">
        <f>+結果!T29</f>
        <v>0</v>
      </c>
    </row>
    <row r="40" spans="1:24" ht="13.5" thickTop="1" thickBot="1">
      <c r="C40" s="193">
        <f>'１次効果'!D46</f>
        <v>0</v>
      </c>
      <c r="G40" s="137" t="str">
        <f t="shared" si="2"/>
        <v>11 窯業・土石製品</v>
      </c>
      <c r="H40" s="184">
        <f>+'１次効果'!E148</f>
        <v>0</v>
      </c>
      <c r="J40" s="146" t="str">
        <f t="shared" si="0"/>
        <v>33 教育・研究</v>
      </c>
      <c r="K40" s="147">
        <f t="shared" si="1"/>
        <v>0</v>
      </c>
      <c r="L40" s="185"/>
      <c r="M40" s="664"/>
      <c r="N40" s="664"/>
      <c r="O40" s="664"/>
      <c r="P40" s="664"/>
      <c r="Q40" s="664"/>
      <c r="R40" s="664"/>
      <c r="U40" s="180" t="str">
        <f>TEXT(入力!B23,"00")&amp;" "&amp;入力!C23</f>
        <v>18 電子部品</v>
      </c>
      <c r="V40" s="181">
        <f>+結果!U21</f>
        <v>0</v>
      </c>
      <c r="W40" s="181">
        <f>+結果!U37</f>
        <v>0</v>
      </c>
      <c r="X40" s="192">
        <f>+結果!U29</f>
        <v>0</v>
      </c>
    </row>
    <row r="41" spans="1:24" ht="12.75" thickTop="1">
      <c r="G41" s="137" t="str">
        <f t="shared" si="2"/>
        <v>12 鉄鋼</v>
      </c>
      <c r="H41" s="184">
        <f>+'１次効果'!E149</f>
        <v>0</v>
      </c>
      <c r="J41" s="146" t="str">
        <f t="shared" si="0"/>
        <v>34 医療・福祉</v>
      </c>
      <c r="K41" s="147">
        <f t="shared" si="1"/>
        <v>0</v>
      </c>
      <c r="L41" s="185"/>
      <c r="M41" s="185"/>
      <c r="U41" s="180" t="str">
        <f>TEXT(入力!B24,"00")&amp;" "&amp;入力!C24</f>
        <v>19 電気機械</v>
      </c>
      <c r="V41" s="181">
        <f>+結果!V21</f>
        <v>0</v>
      </c>
      <c r="W41" s="181">
        <f>+結果!V37</f>
        <v>0</v>
      </c>
      <c r="X41" s="192">
        <f>+結果!V29</f>
        <v>0</v>
      </c>
    </row>
    <row r="42" spans="1:24">
      <c r="G42" s="137" t="str">
        <f t="shared" si="2"/>
        <v>13 非鉄金属</v>
      </c>
      <c r="H42" s="184">
        <f>+'１次効果'!E150</f>
        <v>0</v>
      </c>
      <c r="J42" s="146" t="str">
        <f t="shared" si="0"/>
        <v>35 他に分類されない会員制団体</v>
      </c>
      <c r="K42" s="147">
        <f t="shared" si="1"/>
        <v>0</v>
      </c>
      <c r="L42" s="185"/>
      <c r="M42" s="185"/>
      <c r="U42" s="180" t="str">
        <f>TEXT(入力!B25,"00")&amp;" "&amp;入力!C25</f>
        <v>20 情報通信機器</v>
      </c>
      <c r="V42" s="181">
        <f>+結果!W21</f>
        <v>0</v>
      </c>
      <c r="W42" s="181">
        <f>+結果!W37</f>
        <v>0</v>
      </c>
      <c r="X42" s="192">
        <f>+結果!W29</f>
        <v>0</v>
      </c>
    </row>
    <row r="43" spans="1:24" ht="12.2" customHeight="1">
      <c r="G43" s="137" t="str">
        <f t="shared" si="2"/>
        <v>14 金属製品</v>
      </c>
      <c r="H43" s="184">
        <f>+'１次効果'!E151</f>
        <v>0</v>
      </c>
      <c r="J43" s="146" t="str">
        <f t="shared" si="0"/>
        <v>36 対事業所サービス</v>
      </c>
      <c r="K43" s="147">
        <f t="shared" si="1"/>
        <v>0</v>
      </c>
      <c r="L43" s="185"/>
      <c r="U43" s="180" t="str">
        <f>TEXT(入力!B26,"00")&amp;" "&amp;入力!C26</f>
        <v>21 輸送機械</v>
      </c>
      <c r="V43" s="181">
        <f>+結果!X21</f>
        <v>0</v>
      </c>
      <c r="W43" s="181">
        <f>+結果!X37</f>
        <v>0</v>
      </c>
      <c r="X43" s="192">
        <f>+結果!X29</f>
        <v>0</v>
      </c>
    </row>
    <row r="44" spans="1:24" ht="12.2" customHeight="1">
      <c r="G44" s="137" t="str">
        <f t="shared" si="2"/>
        <v>15 はん用機械</v>
      </c>
      <c r="H44" s="184">
        <f>+'１次効果'!E152</f>
        <v>0</v>
      </c>
      <c r="J44" s="146" t="str">
        <f t="shared" si="0"/>
        <v>37 対個人サービス</v>
      </c>
      <c r="K44" s="147">
        <f t="shared" si="1"/>
        <v>0</v>
      </c>
      <c r="L44" s="185"/>
      <c r="Q44" s="194"/>
      <c r="U44" s="180" t="str">
        <f>TEXT(入力!B27,"00")&amp;" "&amp;入力!C27</f>
        <v>22 その他の製造工業製品</v>
      </c>
      <c r="V44" s="181">
        <f>+結果!Y21</f>
        <v>0</v>
      </c>
      <c r="W44" s="181">
        <f>+結果!Y37</f>
        <v>0</v>
      </c>
      <c r="X44" s="192">
        <f>+結果!Y29</f>
        <v>0</v>
      </c>
    </row>
    <row r="45" spans="1:24">
      <c r="A45" s="139"/>
      <c r="C45" s="195"/>
      <c r="D45" s="195"/>
      <c r="E45" s="195"/>
      <c r="G45" s="137" t="str">
        <f t="shared" si="2"/>
        <v>16 生産用機械</v>
      </c>
      <c r="H45" s="184">
        <f>+'１次効果'!E153</f>
        <v>0</v>
      </c>
      <c r="J45" s="146" t="str">
        <f t="shared" si="0"/>
        <v>38 事務用品</v>
      </c>
      <c r="K45" s="147">
        <f t="shared" si="1"/>
        <v>0</v>
      </c>
      <c r="L45" s="185"/>
      <c r="M45" s="185"/>
      <c r="Q45" s="194"/>
      <c r="U45" s="180" t="str">
        <f>TEXT(入力!B28,"00")&amp;" "&amp;入力!C28</f>
        <v>23 建設</v>
      </c>
      <c r="V45" s="181">
        <f>+結果!Z21</f>
        <v>0</v>
      </c>
      <c r="W45" s="181">
        <f>+結果!Z37</f>
        <v>0</v>
      </c>
      <c r="X45" s="192">
        <f>+結果!Z29</f>
        <v>0</v>
      </c>
    </row>
    <row r="46" spans="1:24">
      <c r="A46" s="139"/>
      <c r="G46" s="137" t="str">
        <f t="shared" si="2"/>
        <v>17 業務用機械</v>
      </c>
      <c r="H46" s="184">
        <f>+'１次効果'!E154</f>
        <v>0</v>
      </c>
      <c r="J46" s="146" t="str">
        <f t="shared" si="0"/>
        <v>39 分類不明</v>
      </c>
      <c r="K46" s="147">
        <f t="shared" si="1"/>
        <v>0</v>
      </c>
      <c r="L46" s="185"/>
      <c r="M46" s="185"/>
      <c r="Q46" s="194"/>
      <c r="U46" s="180" t="str">
        <f>TEXT(入力!B29,"00")&amp;" "&amp;入力!C29</f>
        <v>24 電力・ガス・熱供給</v>
      </c>
      <c r="V46" s="181">
        <f>+結果!AA21</f>
        <v>0</v>
      </c>
      <c r="W46" s="181">
        <f>+結果!AA37</f>
        <v>0</v>
      </c>
      <c r="X46" s="192">
        <f>+結果!AA29</f>
        <v>0</v>
      </c>
    </row>
    <row r="47" spans="1:24" ht="13.5">
      <c r="D47" s="186" t="str">
        <f>C39</f>
        <v>★投資額</v>
      </c>
      <c r="E47" s="186"/>
      <c r="G47" s="137" t="str">
        <f t="shared" si="2"/>
        <v>18 電子部品</v>
      </c>
      <c r="H47" s="184">
        <f>+'１次効果'!E155</f>
        <v>0</v>
      </c>
      <c r="J47" s="146" t="str">
        <f>U62</f>
        <v>合計</v>
      </c>
      <c r="K47" s="196">
        <f>SUM(K8:K46)</f>
        <v>0</v>
      </c>
      <c r="L47" s="185"/>
      <c r="M47" s="185"/>
      <c r="P47" s="197"/>
      <c r="Q47" s="194"/>
      <c r="U47" s="180" t="str">
        <f>TEXT(入力!B30,"00")&amp;" "&amp;入力!C30</f>
        <v>25 水道</v>
      </c>
      <c r="V47" s="181">
        <f>+結果!AB21</f>
        <v>0</v>
      </c>
      <c r="W47" s="181">
        <f>+結果!AB37</f>
        <v>0</v>
      </c>
      <c r="X47" s="192">
        <f>+結果!AB29</f>
        <v>0</v>
      </c>
    </row>
    <row r="48" spans="1:24">
      <c r="D48" s="198">
        <f>C40</f>
        <v>0</v>
      </c>
      <c r="E48" s="199"/>
      <c r="G48" s="137" t="str">
        <f t="shared" si="2"/>
        <v>19 電気機械</v>
      </c>
      <c r="H48" s="184">
        <f>+'１次効果'!E156</f>
        <v>0</v>
      </c>
      <c r="J48" s="146"/>
      <c r="K48" s="200"/>
      <c r="L48" s="185"/>
      <c r="M48" s="185"/>
      <c r="Q48" s="194"/>
      <c r="S48" s="662" t="s">
        <v>116</v>
      </c>
      <c r="U48" s="180" t="str">
        <f>TEXT(入力!B31,"00")&amp;" "&amp;入力!C31</f>
        <v>26 廃棄物処理</v>
      </c>
      <c r="V48" s="181">
        <f>+結果!AC21</f>
        <v>0</v>
      </c>
      <c r="W48" s="181">
        <f>+結果!AC37</f>
        <v>0</v>
      </c>
      <c r="X48" s="192">
        <f>+結果!AC29</f>
        <v>0</v>
      </c>
    </row>
    <row r="49" spans="4:24">
      <c r="G49" s="137" t="str">
        <f t="shared" si="2"/>
        <v>20 情報通信機器</v>
      </c>
      <c r="H49" s="184">
        <f>+'１次効果'!E157</f>
        <v>0</v>
      </c>
      <c r="L49" s="201"/>
      <c r="M49" s="201"/>
      <c r="Q49" s="194"/>
      <c r="S49" s="662"/>
      <c r="U49" s="180" t="str">
        <f>TEXT(入力!B32,"00")&amp;" "&amp;入力!C32</f>
        <v>27 商業</v>
      </c>
      <c r="V49" s="181">
        <f>+結果!AD21</f>
        <v>0</v>
      </c>
      <c r="W49" s="181">
        <f>+結果!AD37</f>
        <v>0</v>
      </c>
      <c r="X49" s="192">
        <f>+結果!AD29</f>
        <v>0</v>
      </c>
    </row>
    <row r="50" spans="4:24" ht="12" customHeight="1">
      <c r="G50" s="137" t="str">
        <f t="shared" si="2"/>
        <v>21 輸送機械</v>
      </c>
      <c r="H50" s="184">
        <f>+'１次効果'!E158</f>
        <v>0</v>
      </c>
      <c r="J50" s="202" t="s">
        <v>117</v>
      </c>
      <c r="K50" s="203"/>
      <c r="L50" s="191"/>
      <c r="M50" s="204" t="s">
        <v>118</v>
      </c>
      <c r="Q50" s="205" t="s">
        <v>119</v>
      </c>
      <c r="S50" s="662"/>
      <c r="U50" s="180" t="str">
        <f>TEXT(入力!B33,"00")&amp;" "&amp;入力!C33</f>
        <v>28 金融・保険</v>
      </c>
      <c r="V50" s="181">
        <f>+結果!AE21</f>
        <v>0</v>
      </c>
      <c r="W50" s="181">
        <f>+結果!AE37</f>
        <v>0</v>
      </c>
      <c r="X50" s="192">
        <f>+結果!AE29</f>
        <v>0</v>
      </c>
    </row>
    <row r="51" spans="4:24">
      <c r="G51" s="137" t="str">
        <f t="shared" si="2"/>
        <v>22 その他の製造工業製品</v>
      </c>
      <c r="H51" s="184">
        <f>+'１次効果'!E159</f>
        <v>0</v>
      </c>
      <c r="J51" s="206" t="str">
        <f>U23</f>
        <v>01 農業</v>
      </c>
      <c r="K51" s="207">
        <f>'１次効果'!I138</f>
        <v>0</v>
      </c>
      <c r="L51" s="208"/>
      <c r="M51" s="209">
        <f>'１次効果'!G226</f>
        <v>0</v>
      </c>
      <c r="O51" s="137" t="s">
        <v>120</v>
      </c>
      <c r="P51" s="204" t="s">
        <v>121</v>
      </c>
      <c r="Q51" s="210">
        <f>'１次効果'!I226</f>
        <v>0.14454197078741429</v>
      </c>
      <c r="R51" s="204" t="s">
        <v>122</v>
      </c>
      <c r="S51" s="184">
        <f>'１次効果'!K226</f>
        <v>0</v>
      </c>
      <c r="U51" s="180" t="str">
        <f>TEXT(入力!B34,"00")&amp;" "&amp;入力!C34</f>
        <v>29 不動産</v>
      </c>
      <c r="V51" s="181">
        <f>+結果!AF21</f>
        <v>0</v>
      </c>
      <c r="W51" s="181">
        <f>+結果!AF37</f>
        <v>0</v>
      </c>
      <c r="X51" s="192">
        <f>+結果!AF29</f>
        <v>0</v>
      </c>
    </row>
    <row r="52" spans="4:24">
      <c r="G52" s="137" t="str">
        <f t="shared" si="2"/>
        <v>23 建設</v>
      </c>
      <c r="H52" s="184">
        <f>+'１次効果'!E160</f>
        <v>0</v>
      </c>
      <c r="J52" s="206" t="str">
        <f t="shared" ref="J52:J89" si="3">U24</f>
        <v>02 林業</v>
      </c>
      <c r="K52" s="207">
        <f>'１次効果'!I139</f>
        <v>0</v>
      </c>
      <c r="L52" s="208"/>
      <c r="M52" s="209">
        <f>'１次効果'!G227</f>
        <v>0</v>
      </c>
      <c r="O52" s="137" t="s">
        <v>123</v>
      </c>
      <c r="P52" s="204" t="s">
        <v>269</v>
      </c>
      <c r="Q52" s="210">
        <f>'１次効果'!I227</f>
        <v>0.25087440381558029</v>
      </c>
      <c r="R52" s="204" t="s">
        <v>122</v>
      </c>
      <c r="S52" s="184">
        <f>'１次効果'!K227</f>
        <v>0</v>
      </c>
      <c r="U52" s="180" t="str">
        <f>TEXT(入力!B35,"00")&amp;" "&amp;入力!C35</f>
        <v>30 運輸・郵便</v>
      </c>
      <c r="V52" s="181">
        <f>+結果!AG21</f>
        <v>0</v>
      </c>
      <c r="W52" s="181">
        <f>+結果!AG37</f>
        <v>0</v>
      </c>
      <c r="X52" s="192">
        <f>+結果!AG29</f>
        <v>0</v>
      </c>
    </row>
    <row r="53" spans="4:24">
      <c r="G53" s="137" t="str">
        <f t="shared" si="2"/>
        <v>24 電力・ガス・熱供給</v>
      </c>
      <c r="H53" s="184">
        <f>+'１次効果'!E161</f>
        <v>0</v>
      </c>
      <c r="J53" s="206" t="str">
        <f t="shared" si="3"/>
        <v>03 漁業</v>
      </c>
      <c r="K53" s="207">
        <f>'１次効果'!I140</f>
        <v>0</v>
      </c>
      <c r="L53" s="208"/>
      <c r="M53" s="209">
        <f>'１次効果'!G228</f>
        <v>0</v>
      </c>
      <c r="O53" s="137" t="s">
        <v>124</v>
      </c>
      <c r="P53" s="204" t="s">
        <v>269</v>
      </c>
      <c r="Q53" s="210">
        <f>'１次効果'!I228</f>
        <v>0.14185483870967741</v>
      </c>
      <c r="R53" s="204" t="s">
        <v>122</v>
      </c>
      <c r="S53" s="184">
        <f>'１次効果'!K228</f>
        <v>0</v>
      </c>
      <c r="U53" s="180" t="str">
        <f>TEXT(入力!B36,"00")&amp;" "&amp;入力!C36</f>
        <v>31 情報通信</v>
      </c>
      <c r="V53" s="181">
        <f>+結果!AH21</f>
        <v>0</v>
      </c>
      <c r="W53" s="181">
        <f>+結果!AH37</f>
        <v>0</v>
      </c>
      <c r="X53" s="192">
        <f>+結果!AH29</f>
        <v>0</v>
      </c>
    </row>
    <row r="54" spans="4:24">
      <c r="G54" s="137" t="str">
        <f t="shared" si="2"/>
        <v>25 水道</v>
      </c>
      <c r="H54" s="184">
        <f>+'１次効果'!E162</f>
        <v>0</v>
      </c>
      <c r="J54" s="206" t="str">
        <f t="shared" si="3"/>
        <v>04 鉱業</v>
      </c>
      <c r="K54" s="207">
        <f>'１次効果'!I141</f>
        <v>0</v>
      </c>
      <c r="L54" s="208"/>
      <c r="M54" s="209">
        <f>'１次効果'!G229</f>
        <v>0</v>
      </c>
      <c r="O54" s="137" t="s">
        <v>125</v>
      </c>
      <c r="P54" s="204" t="s">
        <v>269</v>
      </c>
      <c r="Q54" s="210">
        <f>'１次効果'!I229</f>
        <v>0.15768326146609174</v>
      </c>
      <c r="R54" s="204" t="s">
        <v>122</v>
      </c>
      <c r="S54" s="184">
        <f>'１次効果'!K229</f>
        <v>0</v>
      </c>
      <c r="U54" s="180" t="str">
        <f>TEXT(入力!B37,"00")&amp;" "&amp;入力!C37</f>
        <v>32 公務</v>
      </c>
      <c r="V54" s="181">
        <f>+結果!AI21</f>
        <v>0</v>
      </c>
      <c r="W54" s="181">
        <f>+結果!AI37</f>
        <v>0</v>
      </c>
      <c r="X54" s="192">
        <f>+結果!AI29</f>
        <v>0</v>
      </c>
    </row>
    <row r="55" spans="4:24">
      <c r="G55" s="137" t="str">
        <f t="shared" si="2"/>
        <v>26 廃棄物処理</v>
      </c>
      <c r="H55" s="184">
        <f>+'１次効果'!E163</f>
        <v>0</v>
      </c>
      <c r="J55" s="206" t="str">
        <f t="shared" si="3"/>
        <v>05 飲食料品</v>
      </c>
      <c r="K55" s="207">
        <f>'１次効果'!I142</f>
        <v>0</v>
      </c>
      <c r="L55" s="208"/>
      <c r="M55" s="209">
        <f>'１次効果'!G230</f>
        <v>0</v>
      </c>
      <c r="O55" s="171" t="s">
        <v>126</v>
      </c>
      <c r="P55" s="204" t="s">
        <v>269</v>
      </c>
      <c r="Q55" s="210">
        <f>'１次効果'!I230</f>
        <v>0.12386999618239404</v>
      </c>
      <c r="R55" s="204" t="s">
        <v>122</v>
      </c>
      <c r="S55" s="184">
        <f>'１次効果'!K230</f>
        <v>0</v>
      </c>
      <c r="U55" s="180" t="str">
        <f>TEXT(入力!B38,"00")&amp;" "&amp;入力!C38</f>
        <v>33 教育・研究</v>
      </c>
      <c r="V55" s="181">
        <f>+結果!AJ21</f>
        <v>0</v>
      </c>
      <c r="W55" s="181">
        <f>+結果!AJ37</f>
        <v>0</v>
      </c>
      <c r="X55" s="192">
        <f>+結果!AJ29</f>
        <v>0</v>
      </c>
    </row>
    <row r="56" spans="4:24">
      <c r="G56" s="137" t="str">
        <f t="shared" si="2"/>
        <v>27 商業</v>
      </c>
      <c r="H56" s="184">
        <f>+'１次効果'!E164</f>
        <v>0</v>
      </c>
      <c r="J56" s="206" t="str">
        <f t="shared" si="3"/>
        <v>06 繊維製品</v>
      </c>
      <c r="K56" s="207">
        <f>'１次効果'!I143</f>
        <v>0</v>
      </c>
      <c r="L56" s="208"/>
      <c r="M56" s="209">
        <f>'１次効果'!G231</f>
        <v>0</v>
      </c>
      <c r="O56" s="137" t="s">
        <v>127</v>
      </c>
      <c r="P56" s="204" t="s">
        <v>269</v>
      </c>
      <c r="Q56" s="210">
        <f>'１次効果'!I231</f>
        <v>0.19387188919257722</v>
      </c>
      <c r="R56" s="204" t="s">
        <v>122</v>
      </c>
      <c r="S56" s="184">
        <f>'１次効果'!K231</f>
        <v>0</v>
      </c>
      <c r="U56" s="180" t="str">
        <f>TEXT(入力!B39,"00")&amp;" "&amp;入力!C39</f>
        <v>34 医療・福祉</v>
      </c>
      <c r="V56" s="181">
        <f>+結果!AK21</f>
        <v>0</v>
      </c>
      <c r="W56" s="181">
        <f>+結果!AK37</f>
        <v>0</v>
      </c>
      <c r="X56" s="192">
        <f>+結果!AK29</f>
        <v>0</v>
      </c>
    </row>
    <row r="57" spans="4:24">
      <c r="G57" s="137" t="str">
        <f t="shared" si="2"/>
        <v>28 金融・保険</v>
      </c>
      <c r="H57" s="184">
        <f>+'１次効果'!E165</f>
        <v>0</v>
      </c>
      <c r="J57" s="206" t="str">
        <f t="shared" si="3"/>
        <v>07 パルプ・紙・木製品</v>
      </c>
      <c r="K57" s="207">
        <f>'１次効果'!I144</f>
        <v>0</v>
      </c>
      <c r="L57" s="208"/>
      <c r="M57" s="209">
        <f>'１次効果'!G232</f>
        <v>0</v>
      </c>
      <c r="O57" s="137" t="s">
        <v>128</v>
      </c>
      <c r="P57" s="204" t="s">
        <v>269</v>
      </c>
      <c r="Q57" s="210">
        <f>'１次効果'!I232</f>
        <v>9.9455245139687135E-2</v>
      </c>
      <c r="R57" s="204" t="s">
        <v>129</v>
      </c>
      <c r="S57" s="184">
        <f>'１次効果'!K232</f>
        <v>0</v>
      </c>
      <c r="U57" s="180" t="str">
        <f>TEXT(入力!B40,"00")&amp;" "&amp;入力!C40</f>
        <v>35 他に分類されない会員制団体</v>
      </c>
      <c r="V57" s="181">
        <f>+結果!AL21</f>
        <v>0</v>
      </c>
      <c r="W57" s="181">
        <f>+結果!AL37</f>
        <v>0</v>
      </c>
      <c r="X57" s="192">
        <f>+結果!AL29</f>
        <v>0</v>
      </c>
    </row>
    <row r="58" spans="4:24">
      <c r="D58" s="186" t="s">
        <v>130</v>
      </c>
      <c r="E58" s="186"/>
      <c r="G58" s="137" t="str">
        <f t="shared" si="2"/>
        <v>29 不動産</v>
      </c>
      <c r="H58" s="184">
        <f>+'１次効果'!E166</f>
        <v>0</v>
      </c>
      <c r="J58" s="206" t="str">
        <f t="shared" si="3"/>
        <v>08 化学製品</v>
      </c>
      <c r="K58" s="207">
        <f>'１次効果'!I145</f>
        <v>0</v>
      </c>
      <c r="L58" s="208"/>
      <c r="M58" s="209">
        <f>'１次効果'!G233</f>
        <v>0</v>
      </c>
      <c r="O58" s="137" t="s">
        <v>131</v>
      </c>
      <c r="P58" s="204" t="s">
        <v>269</v>
      </c>
      <c r="Q58" s="210">
        <f>'１次効果'!I233</f>
        <v>0.10566892521252146</v>
      </c>
      <c r="R58" s="204" t="s">
        <v>122</v>
      </c>
      <c r="S58" s="184">
        <f>'１次効果'!K233</f>
        <v>0</v>
      </c>
      <c r="U58" s="180" t="str">
        <f>TEXT(入力!B41,"00")&amp;" "&amp;入力!C41</f>
        <v>36 対事業所サービス</v>
      </c>
      <c r="V58" s="181">
        <f>+結果!AM21</f>
        <v>0</v>
      </c>
      <c r="W58" s="181">
        <f>+結果!AM37</f>
        <v>0</v>
      </c>
      <c r="X58" s="192">
        <f>+結果!AM29</f>
        <v>0</v>
      </c>
    </row>
    <row r="59" spans="4:24">
      <c r="D59" s="198">
        <f>結果!AQ26</f>
        <v>0</v>
      </c>
      <c r="E59" s="199"/>
      <c r="G59" s="137" t="str">
        <f t="shared" si="2"/>
        <v>30 運輸・郵便</v>
      </c>
      <c r="H59" s="184">
        <f>+'１次効果'!E167</f>
        <v>0</v>
      </c>
      <c r="J59" s="206" t="str">
        <f t="shared" si="3"/>
        <v>09 石油・石炭製品</v>
      </c>
      <c r="K59" s="207">
        <f>'１次効果'!I146</f>
        <v>0</v>
      </c>
      <c r="L59" s="208"/>
      <c r="M59" s="209">
        <f>'１次効果'!G234</f>
        <v>0</v>
      </c>
      <c r="O59" s="137" t="s">
        <v>132</v>
      </c>
      <c r="P59" s="204" t="s">
        <v>269</v>
      </c>
      <c r="Q59" s="210">
        <f>'１次効果'!I234</f>
        <v>1.4187971301527148E-2</v>
      </c>
      <c r="R59" s="204" t="s">
        <v>122</v>
      </c>
      <c r="S59" s="184">
        <f>'１次効果'!K234</f>
        <v>0</v>
      </c>
      <c r="U59" s="180" t="str">
        <f>TEXT(入力!B42,"00")&amp;" "&amp;入力!C42</f>
        <v>37 対個人サービス</v>
      </c>
      <c r="V59" s="181">
        <f>+結果!AN21</f>
        <v>0</v>
      </c>
      <c r="W59" s="181">
        <f>+結果!AN37</f>
        <v>0</v>
      </c>
      <c r="X59" s="192">
        <f>+結果!AN29</f>
        <v>0</v>
      </c>
    </row>
    <row r="60" spans="4:24">
      <c r="G60" s="137" t="str">
        <f t="shared" si="2"/>
        <v>31 情報通信</v>
      </c>
      <c r="H60" s="184">
        <f>+'１次効果'!E168</f>
        <v>0</v>
      </c>
      <c r="J60" s="206" t="str">
        <f t="shared" si="3"/>
        <v>10 プラスチック・ゴム製品</v>
      </c>
      <c r="K60" s="207">
        <f>'１次効果'!I147</f>
        <v>0</v>
      </c>
      <c r="L60" s="208"/>
      <c r="M60" s="209">
        <f>'１次効果'!G235</f>
        <v>0</v>
      </c>
      <c r="O60" s="137" t="s">
        <v>133</v>
      </c>
      <c r="P60" s="204" t="s">
        <v>269</v>
      </c>
      <c r="Q60" s="210">
        <f>'１次効果'!I235</f>
        <v>0.21111861656996553</v>
      </c>
      <c r="R60" s="204" t="s">
        <v>122</v>
      </c>
      <c r="S60" s="184">
        <f>'１次効果'!K235</f>
        <v>0</v>
      </c>
      <c r="U60" s="180" t="str">
        <f>TEXT(入力!B43,"00")&amp;" "&amp;入力!C43</f>
        <v>38 事務用品</v>
      </c>
      <c r="V60" s="181">
        <f>+結果!AO21</f>
        <v>0</v>
      </c>
      <c r="W60" s="181">
        <f>+結果!AO37</f>
        <v>0</v>
      </c>
      <c r="X60" s="192">
        <f>+結果!AO29</f>
        <v>0</v>
      </c>
    </row>
    <row r="61" spans="4:24">
      <c r="G61" s="137" t="str">
        <f t="shared" si="2"/>
        <v>32 公務</v>
      </c>
      <c r="H61" s="184">
        <f>+'１次効果'!E169</f>
        <v>0</v>
      </c>
      <c r="J61" s="206" t="str">
        <f t="shared" si="3"/>
        <v>11 窯業・土石製品</v>
      </c>
      <c r="K61" s="207">
        <f>'１次効果'!I148</f>
        <v>0</v>
      </c>
      <c r="L61" s="208"/>
      <c r="M61" s="209">
        <f>'１次効果'!G236</f>
        <v>0</v>
      </c>
      <c r="O61" s="137" t="s">
        <v>134</v>
      </c>
      <c r="P61" s="204" t="s">
        <v>269</v>
      </c>
      <c r="Q61" s="210">
        <f>'１次効果'!I236</f>
        <v>0.16122377415373684</v>
      </c>
      <c r="R61" s="204" t="s">
        <v>122</v>
      </c>
      <c r="S61" s="184">
        <f>'１次効果'!K236</f>
        <v>0</v>
      </c>
      <c r="U61" s="211" t="str">
        <f>TEXT(入力!B44,"00")&amp;" "&amp;入力!C44</f>
        <v>39 分類不明</v>
      </c>
      <c r="V61" s="212">
        <f>+結果!AP21</f>
        <v>0</v>
      </c>
      <c r="W61" s="212">
        <f>+結果!AP37</f>
        <v>0</v>
      </c>
      <c r="X61" s="213">
        <f>+結果!AP29</f>
        <v>0</v>
      </c>
    </row>
    <row r="62" spans="4:24" ht="12.75" thickBot="1">
      <c r="G62" s="137" t="str">
        <f t="shared" si="2"/>
        <v>33 教育・研究</v>
      </c>
      <c r="H62" s="184">
        <f>+'１次効果'!E170</f>
        <v>0</v>
      </c>
      <c r="J62" s="206" t="str">
        <f t="shared" si="3"/>
        <v>12 鉄鋼</v>
      </c>
      <c r="K62" s="207">
        <f>'１次効果'!I149</f>
        <v>0</v>
      </c>
      <c r="L62" s="208"/>
      <c r="M62" s="209">
        <f>'１次効果'!G237</f>
        <v>0</v>
      </c>
      <c r="O62" s="137" t="s">
        <v>135</v>
      </c>
      <c r="P62" s="204" t="s">
        <v>269</v>
      </c>
      <c r="Q62" s="210">
        <f>'１次効果'!I237</f>
        <v>0.13192912252812761</v>
      </c>
      <c r="R62" s="204" t="s">
        <v>122</v>
      </c>
      <c r="S62" s="184">
        <f>'１次効果'!K237</f>
        <v>0</v>
      </c>
      <c r="U62" s="214" t="s">
        <v>56</v>
      </c>
      <c r="V62" s="215">
        <f>+結果!AQ21</f>
        <v>0</v>
      </c>
      <c r="W62" s="215">
        <f>+結果!AQ37</f>
        <v>0</v>
      </c>
      <c r="X62" s="216">
        <f>+結果!AQ29</f>
        <v>0</v>
      </c>
    </row>
    <row r="63" spans="4:24">
      <c r="G63" s="137" t="str">
        <f t="shared" si="2"/>
        <v>34 医療・福祉</v>
      </c>
      <c r="H63" s="184">
        <f>+'１次効果'!E171</f>
        <v>0</v>
      </c>
      <c r="J63" s="206" t="str">
        <f t="shared" si="3"/>
        <v>13 非鉄金属</v>
      </c>
      <c r="K63" s="207">
        <f>'１次効果'!I150</f>
        <v>0</v>
      </c>
      <c r="L63" s="208"/>
      <c r="M63" s="209">
        <f>'１次効果'!G238</f>
        <v>0</v>
      </c>
      <c r="O63" s="137" t="s">
        <v>136</v>
      </c>
      <c r="P63" s="204" t="s">
        <v>269</v>
      </c>
      <c r="Q63" s="210">
        <f>'１次効果'!I238</f>
        <v>6.1063145928351194E-2</v>
      </c>
      <c r="R63" s="204" t="s">
        <v>122</v>
      </c>
      <c r="S63" s="184">
        <f>'１次効果'!K238</f>
        <v>0</v>
      </c>
    </row>
    <row r="64" spans="4:24">
      <c r="G64" s="137" t="str">
        <f t="shared" si="2"/>
        <v>35 他に分類されない会員制団体</v>
      </c>
      <c r="H64" s="184">
        <f>+'１次効果'!E172</f>
        <v>0</v>
      </c>
      <c r="J64" s="206" t="str">
        <f t="shared" si="3"/>
        <v>14 金属製品</v>
      </c>
      <c r="K64" s="207">
        <f>'１次効果'!I151</f>
        <v>0</v>
      </c>
      <c r="M64" s="209">
        <f>'１次効果'!G239</f>
        <v>0</v>
      </c>
      <c r="P64" s="204" t="s">
        <v>269</v>
      </c>
      <c r="Q64" s="210">
        <f>'１次効果'!I239</f>
        <v>0.20629961665006491</v>
      </c>
      <c r="R64" s="204" t="s">
        <v>129</v>
      </c>
      <c r="S64" s="184">
        <f>'１次効果'!K239</f>
        <v>0</v>
      </c>
    </row>
    <row r="65" spans="7:19">
      <c r="G65" s="137" t="str">
        <f t="shared" si="2"/>
        <v>36 対事業所サービス</v>
      </c>
      <c r="H65" s="184">
        <f>+'１次効果'!E173</f>
        <v>0</v>
      </c>
      <c r="J65" s="206" t="str">
        <f t="shared" si="3"/>
        <v>15 はん用機械</v>
      </c>
      <c r="K65" s="207">
        <f>'１次効果'!I152</f>
        <v>0</v>
      </c>
      <c r="L65" s="208"/>
      <c r="M65" s="209">
        <f>'１次効果'!G240</f>
        <v>0</v>
      </c>
      <c r="P65" s="204" t="s">
        <v>269</v>
      </c>
      <c r="Q65" s="210">
        <f>'１次効果'!I240</f>
        <v>0.18002712783994573</v>
      </c>
      <c r="R65" s="204" t="s">
        <v>122</v>
      </c>
      <c r="S65" s="184">
        <f>'１次効果'!K240</f>
        <v>0</v>
      </c>
    </row>
    <row r="66" spans="7:19">
      <c r="G66" s="137" t="str">
        <f t="shared" ref="G66:G68" si="4">U59</f>
        <v>37 対個人サービス</v>
      </c>
      <c r="H66" s="184">
        <f>+'１次効果'!E174</f>
        <v>0</v>
      </c>
      <c r="J66" s="206" t="str">
        <f t="shared" si="3"/>
        <v>16 生産用機械</v>
      </c>
      <c r="K66" s="207">
        <f>'１次効果'!I153</f>
        <v>0</v>
      </c>
      <c r="L66" s="208"/>
      <c r="M66" s="209">
        <f>'１次効果'!G241</f>
        <v>0</v>
      </c>
      <c r="P66" s="204" t="s">
        <v>269</v>
      </c>
      <c r="Q66" s="210">
        <f>'１次効果'!I241</f>
        <v>0.2828126287375578</v>
      </c>
      <c r="R66" s="204" t="s">
        <v>122</v>
      </c>
      <c r="S66" s="184">
        <f>'１次効果'!K241</f>
        <v>0</v>
      </c>
    </row>
    <row r="67" spans="7:19">
      <c r="G67" s="137" t="str">
        <f t="shared" si="4"/>
        <v>38 事務用品</v>
      </c>
      <c r="H67" s="184">
        <f>+'１次効果'!E175</f>
        <v>0</v>
      </c>
      <c r="J67" s="206" t="str">
        <f t="shared" si="3"/>
        <v>17 業務用機械</v>
      </c>
      <c r="K67" s="207">
        <f>'１次効果'!I154</f>
        <v>0</v>
      </c>
      <c r="L67" s="208"/>
      <c r="M67" s="209">
        <f>'１次効果'!G242</f>
        <v>0</v>
      </c>
      <c r="P67" s="204" t="s">
        <v>269</v>
      </c>
      <c r="Q67" s="210">
        <f>'１次効果'!I242</f>
        <v>0.13426714619218877</v>
      </c>
      <c r="R67" s="204" t="s">
        <v>129</v>
      </c>
      <c r="S67" s="184">
        <f>'１次効果'!K242</f>
        <v>0</v>
      </c>
    </row>
    <row r="68" spans="7:19">
      <c r="G68" s="137" t="str">
        <f t="shared" si="4"/>
        <v>39 分類不明</v>
      </c>
      <c r="H68" s="184">
        <f>+'１次効果'!E176</f>
        <v>0</v>
      </c>
      <c r="J68" s="206" t="str">
        <f t="shared" si="3"/>
        <v>18 電子部品</v>
      </c>
      <c r="K68" s="207">
        <f>'１次効果'!I155</f>
        <v>0</v>
      </c>
      <c r="L68" s="208"/>
      <c r="M68" s="209">
        <f>'１次効果'!G243</f>
        <v>0</v>
      </c>
      <c r="P68" s="204" t="s">
        <v>269</v>
      </c>
      <c r="Q68" s="210">
        <f>'１次効果'!I243</f>
        <v>4.260131777623772E-2</v>
      </c>
      <c r="R68" s="204" t="s">
        <v>122</v>
      </c>
      <c r="S68" s="184">
        <f>'１次効果'!K243</f>
        <v>0</v>
      </c>
    </row>
    <row r="69" spans="7:19">
      <c r="G69" s="137" t="str">
        <f>U62</f>
        <v>合計</v>
      </c>
      <c r="H69" s="217">
        <f>SUM(H30:H68)</f>
        <v>0</v>
      </c>
      <c r="J69" s="206" t="str">
        <f t="shared" si="3"/>
        <v>19 電気機械</v>
      </c>
      <c r="K69" s="207">
        <f>'１次効果'!I156</f>
        <v>0</v>
      </c>
      <c r="L69" s="208"/>
      <c r="M69" s="209">
        <f>'１次効果'!G244</f>
        <v>0</v>
      </c>
      <c r="P69" s="204" t="s">
        <v>269</v>
      </c>
      <c r="Q69" s="210">
        <f>'１次効果'!I244</f>
        <v>0.18477278451941739</v>
      </c>
      <c r="R69" s="204" t="s">
        <v>137</v>
      </c>
      <c r="S69" s="184">
        <f>'１次効果'!K244</f>
        <v>0</v>
      </c>
    </row>
    <row r="70" spans="7:19">
      <c r="G70" s="170"/>
      <c r="H70" s="170"/>
      <c r="J70" s="206" t="str">
        <f t="shared" si="3"/>
        <v>20 情報通信機器</v>
      </c>
      <c r="K70" s="207">
        <f>'１次効果'!I157</f>
        <v>0</v>
      </c>
      <c r="L70" s="208"/>
      <c r="M70" s="209">
        <f>'１次効果'!G245</f>
        <v>0</v>
      </c>
      <c r="P70" s="204" t="s">
        <v>269</v>
      </c>
      <c r="Q70" s="210">
        <f>'１次効果'!I245</f>
        <v>0.14294926913155631</v>
      </c>
      <c r="R70" s="204" t="s">
        <v>138</v>
      </c>
      <c r="S70" s="184">
        <f>'１次効果'!K245</f>
        <v>0</v>
      </c>
    </row>
    <row r="71" spans="7:19">
      <c r="G71" s="170"/>
      <c r="H71" s="209"/>
      <c r="J71" s="206" t="str">
        <f t="shared" si="3"/>
        <v>21 輸送機械</v>
      </c>
      <c r="K71" s="207">
        <f>'１次効果'!I158</f>
        <v>0</v>
      </c>
      <c r="L71" s="208"/>
      <c r="M71" s="209">
        <f>'１次効果'!G246</f>
        <v>0</v>
      </c>
      <c r="P71" s="204" t="s">
        <v>269</v>
      </c>
      <c r="Q71" s="210">
        <f>'１次効果'!I246</f>
        <v>7.6093477294440492E-2</v>
      </c>
      <c r="R71" s="204" t="s">
        <v>139</v>
      </c>
      <c r="S71" s="184">
        <f>'１次効果'!K246</f>
        <v>0</v>
      </c>
    </row>
    <row r="72" spans="7:19">
      <c r="G72" s="170"/>
      <c r="H72" s="170"/>
      <c r="J72" s="206" t="str">
        <f t="shared" si="3"/>
        <v>22 その他の製造工業製品</v>
      </c>
      <c r="K72" s="207">
        <f>'１次効果'!I159</f>
        <v>0</v>
      </c>
      <c r="L72" s="208"/>
      <c r="M72" s="209">
        <f>'１次効果'!G247</f>
        <v>0</v>
      </c>
      <c r="P72" s="204" t="s">
        <v>269</v>
      </c>
      <c r="Q72" s="210">
        <f>'１次効果'!I247</f>
        <v>0.20360742705570292</v>
      </c>
      <c r="R72" s="204" t="s">
        <v>140</v>
      </c>
      <c r="S72" s="184">
        <f>'１次効果'!K247</f>
        <v>0</v>
      </c>
    </row>
    <row r="73" spans="7:19">
      <c r="J73" s="206" t="str">
        <f t="shared" si="3"/>
        <v>23 建設</v>
      </c>
      <c r="K73" s="207">
        <f>'１次効果'!I160</f>
        <v>0</v>
      </c>
      <c r="L73" s="208"/>
      <c r="M73" s="209">
        <f>'１次効果'!G248</f>
        <v>0</v>
      </c>
      <c r="P73" s="204" t="s">
        <v>269</v>
      </c>
      <c r="Q73" s="210">
        <f>'１次効果'!I248</f>
        <v>0.27714572358566103</v>
      </c>
      <c r="R73" s="204" t="s">
        <v>141</v>
      </c>
      <c r="S73" s="184">
        <f>'１次効果'!K248</f>
        <v>0</v>
      </c>
    </row>
    <row r="74" spans="7:19">
      <c r="J74" s="206" t="str">
        <f t="shared" si="3"/>
        <v>24 電力・ガス・熱供給</v>
      </c>
      <c r="K74" s="207">
        <f>'１次効果'!I161</f>
        <v>0</v>
      </c>
      <c r="L74" s="208"/>
      <c r="M74" s="209">
        <f>'１次効果'!G249</f>
        <v>0</v>
      </c>
      <c r="P74" s="204" t="s">
        <v>269</v>
      </c>
      <c r="Q74" s="210">
        <f>'１次効果'!I249</f>
        <v>4.1925836098185759E-2</v>
      </c>
      <c r="R74" s="204" t="s">
        <v>140</v>
      </c>
      <c r="S74" s="184">
        <f>'１次効果'!K249</f>
        <v>0</v>
      </c>
    </row>
    <row r="75" spans="7:19">
      <c r="J75" s="206" t="str">
        <f t="shared" si="3"/>
        <v>25 水道</v>
      </c>
      <c r="K75" s="207">
        <f>'１次効果'!I162</f>
        <v>0</v>
      </c>
      <c r="L75" s="208"/>
      <c r="M75" s="209">
        <f>'１次効果'!G250</f>
        <v>0</v>
      </c>
      <c r="P75" s="204" t="s">
        <v>269</v>
      </c>
      <c r="Q75" s="210">
        <f>'１次効果'!I250</f>
        <v>9.2156862745098045E-2</v>
      </c>
      <c r="R75" s="204" t="s">
        <v>140</v>
      </c>
      <c r="S75" s="184">
        <f>'１次効果'!K250</f>
        <v>0</v>
      </c>
    </row>
    <row r="76" spans="7:19">
      <c r="J76" s="206" t="str">
        <f t="shared" si="3"/>
        <v>26 廃棄物処理</v>
      </c>
      <c r="K76" s="207">
        <f>'１次効果'!I163</f>
        <v>0</v>
      </c>
      <c r="L76" s="208"/>
      <c r="M76" s="209">
        <f>'１次効果'!G251</f>
        <v>0</v>
      </c>
      <c r="P76" s="204" t="s">
        <v>269</v>
      </c>
      <c r="Q76" s="210">
        <f>'１次効果'!I251</f>
        <v>0.33340707420790011</v>
      </c>
      <c r="R76" s="204" t="s">
        <v>138</v>
      </c>
      <c r="S76" s="184">
        <f>'１次効果'!K251</f>
        <v>0</v>
      </c>
    </row>
    <row r="77" spans="7:19">
      <c r="J77" s="206" t="str">
        <f t="shared" si="3"/>
        <v>27 商業</v>
      </c>
      <c r="K77" s="207">
        <f>'１次効果'!I164</f>
        <v>0</v>
      </c>
      <c r="L77" s="208"/>
      <c r="M77" s="209">
        <f>'１次効果'!G252</f>
        <v>0</v>
      </c>
      <c r="P77" s="204" t="s">
        <v>269</v>
      </c>
      <c r="Q77" s="210">
        <f>'１次効果'!I252</f>
        <v>0.38421812624208845</v>
      </c>
      <c r="R77" s="204" t="s">
        <v>140</v>
      </c>
      <c r="S77" s="184">
        <f>'１次効果'!K252</f>
        <v>0</v>
      </c>
    </row>
    <row r="78" spans="7:19">
      <c r="J78" s="206" t="str">
        <f t="shared" si="3"/>
        <v>28 金融・保険</v>
      </c>
      <c r="K78" s="207">
        <f>'１次効果'!I165</f>
        <v>0</v>
      </c>
      <c r="L78" s="208"/>
      <c r="M78" s="209">
        <f>'１次効果'!G253</f>
        <v>0</v>
      </c>
      <c r="P78" s="204" t="s">
        <v>269</v>
      </c>
      <c r="Q78" s="210">
        <f>'１次効果'!I253</f>
        <v>0.24672363183754664</v>
      </c>
      <c r="R78" s="421" t="s">
        <v>122</v>
      </c>
      <c r="S78" s="184">
        <f>'１次効果'!K253</f>
        <v>0</v>
      </c>
    </row>
    <row r="79" spans="7:19">
      <c r="J79" s="206" t="str">
        <f t="shared" si="3"/>
        <v>29 不動産</v>
      </c>
      <c r="K79" s="207">
        <f>'１次効果'!I166</f>
        <v>0</v>
      </c>
      <c r="L79" s="208"/>
      <c r="M79" s="209">
        <f>'１次効果'!G254</f>
        <v>0</v>
      </c>
      <c r="P79" s="204" t="s">
        <v>269</v>
      </c>
      <c r="Q79" s="210">
        <f>'１次効果'!I254</f>
        <v>3.6765593532992233E-2</v>
      </c>
      <c r="R79" s="421" t="s">
        <v>122</v>
      </c>
      <c r="S79" s="184">
        <f>'１次効果'!K254</f>
        <v>0</v>
      </c>
    </row>
    <row r="80" spans="7:19">
      <c r="J80" s="206" t="str">
        <f t="shared" si="3"/>
        <v>30 運輸・郵便</v>
      </c>
      <c r="K80" s="207">
        <f>'１次効果'!I167</f>
        <v>0</v>
      </c>
      <c r="L80" s="208"/>
      <c r="M80" s="209">
        <f>'１次効果'!G255</f>
        <v>0</v>
      </c>
      <c r="P80" s="204" t="s">
        <v>269</v>
      </c>
      <c r="Q80" s="210">
        <f>'１次効果'!I255</f>
        <v>0.39396179473976684</v>
      </c>
      <c r="R80" s="421" t="s">
        <v>122</v>
      </c>
      <c r="S80" s="184">
        <f>'１次効果'!K255</f>
        <v>0</v>
      </c>
    </row>
    <row r="81" spans="10:24">
      <c r="J81" s="206" t="str">
        <f t="shared" si="3"/>
        <v>31 情報通信</v>
      </c>
      <c r="K81" s="207">
        <f>'１次効果'!I168</f>
        <v>0</v>
      </c>
      <c r="L81" s="208"/>
      <c r="M81" s="209">
        <f>'１次効果'!G256</f>
        <v>0</v>
      </c>
      <c r="P81" s="204" t="s">
        <v>269</v>
      </c>
      <c r="Q81" s="210">
        <f>'１次効果'!I256</f>
        <v>0.12668765675863172</v>
      </c>
      <c r="R81" s="421" t="s">
        <v>122</v>
      </c>
      <c r="S81" s="184">
        <f>'１次効果'!K256</f>
        <v>0</v>
      </c>
    </row>
    <row r="82" spans="10:24">
      <c r="J82" s="206" t="str">
        <f t="shared" si="3"/>
        <v>32 公務</v>
      </c>
      <c r="K82" s="207">
        <f>'１次効果'!I169</f>
        <v>0</v>
      </c>
      <c r="L82" s="208"/>
      <c r="M82" s="209">
        <f>'１次効果'!G257</f>
        <v>0</v>
      </c>
      <c r="P82" s="204" t="s">
        <v>269</v>
      </c>
      <c r="Q82" s="210">
        <f>'１次効果'!I257</f>
        <v>0.28123168332731141</v>
      </c>
      <c r="R82" s="204" t="s">
        <v>140</v>
      </c>
      <c r="S82" s="184">
        <f>'１次効果'!K257</f>
        <v>0</v>
      </c>
    </row>
    <row r="83" spans="10:24">
      <c r="J83" s="206" t="str">
        <f t="shared" si="3"/>
        <v>33 教育・研究</v>
      </c>
      <c r="K83" s="207">
        <f>'１次効果'!I170</f>
        <v>0</v>
      </c>
      <c r="L83" s="208"/>
      <c r="M83" s="209">
        <f>'１次効果'!G258</f>
        <v>0</v>
      </c>
      <c r="P83" s="204" t="s">
        <v>269</v>
      </c>
      <c r="Q83" s="210">
        <f>'１次効果'!I258</f>
        <v>0.40908238773947958</v>
      </c>
      <c r="R83" s="204" t="s">
        <v>140</v>
      </c>
      <c r="S83" s="184">
        <f>'１次効果'!K258</f>
        <v>0</v>
      </c>
    </row>
    <row r="84" spans="10:24">
      <c r="J84" s="206" t="str">
        <f t="shared" si="3"/>
        <v>34 医療・福祉</v>
      </c>
      <c r="K84" s="207">
        <f>'１次効果'!I171</f>
        <v>0</v>
      </c>
      <c r="L84" s="208"/>
      <c r="M84" s="209">
        <f>'１次効果'!G259</f>
        <v>0</v>
      </c>
      <c r="P84" s="204" t="s">
        <v>269</v>
      </c>
      <c r="Q84" s="210">
        <f>'１次効果'!I259</f>
        <v>0.44023930702977204</v>
      </c>
      <c r="R84" s="204" t="s">
        <v>138</v>
      </c>
      <c r="S84" s="184">
        <f>'１次効果'!K259</f>
        <v>0</v>
      </c>
    </row>
    <row r="85" spans="10:24">
      <c r="J85" s="206" t="str">
        <f t="shared" si="3"/>
        <v>35 他に分類されない会員制団体</v>
      </c>
      <c r="K85" s="207">
        <f>'１次効果'!I172</f>
        <v>0</v>
      </c>
      <c r="L85" s="208"/>
      <c r="M85" s="209">
        <f>'１次効果'!G260</f>
        <v>0</v>
      </c>
      <c r="P85" s="204" t="s">
        <v>269</v>
      </c>
      <c r="Q85" s="210">
        <f>'１次効果'!I260</f>
        <v>0.62009366516326514</v>
      </c>
      <c r="R85" s="204" t="s">
        <v>143</v>
      </c>
      <c r="S85" s="184">
        <f>'１次効果'!K260</f>
        <v>0</v>
      </c>
      <c r="U85" s="170"/>
      <c r="V85" s="199"/>
      <c r="W85" s="199"/>
      <c r="X85" s="218"/>
    </row>
    <row r="86" spans="10:24">
      <c r="J86" s="206" t="str">
        <f t="shared" si="3"/>
        <v>36 対事業所サービス</v>
      </c>
      <c r="K86" s="207">
        <f>'１次効果'!I173</f>
        <v>0</v>
      </c>
      <c r="L86" s="208"/>
      <c r="M86" s="209">
        <f>'１次効果'!G261</f>
        <v>0</v>
      </c>
      <c r="P86" s="204" t="s">
        <v>269</v>
      </c>
      <c r="Q86" s="210">
        <f>'１次効果'!I261</f>
        <v>0.31832002281802624</v>
      </c>
      <c r="R86" s="204" t="s">
        <v>138</v>
      </c>
      <c r="S86" s="184">
        <f>'１次効果'!K261</f>
        <v>0</v>
      </c>
      <c r="U86" s="170"/>
      <c r="V86" s="199"/>
      <c r="W86" s="199"/>
      <c r="X86" s="218"/>
    </row>
    <row r="87" spans="10:24">
      <c r="J87" s="206" t="str">
        <f t="shared" si="3"/>
        <v>37 対個人サービス</v>
      </c>
      <c r="K87" s="207">
        <f>'１次効果'!I174</f>
        <v>0</v>
      </c>
      <c r="L87" s="208"/>
      <c r="M87" s="209">
        <f>'１次効果'!G262</f>
        <v>0</v>
      </c>
      <c r="P87" s="204" t="s">
        <v>269</v>
      </c>
      <c r="Q87" s="210">
        <f>'１次効果'!I262</f>
        <v>0.2585324388992985</v>
      </c>
      <c r="R87" s="204" t="s">
        <v>140</v>
      </c>
      <c r="S87" s="184">
        <f>'１次効果'!K262</f>
        <v>0</v>
      </c>
      <c r="U87" s="170"/>
      <c r="V87" s="199"/>
      <c r="W87" s="199"/>
      <c r="X87" s="218"/>
    </row>
    <row r="88" spans="10:24">
      <c r="J88" s="206" t="str">
        <f t="shared" si="3"/>
        <v>38 事務用品</v>
      </c>
      <c r="K88" s="207">
        <f>'１次効果'!I175</f>
        <v>0</v>
      </c>
      <c r="L88" s="208"/>
      <c r="M88" s="209">
        <f>'１次効果'!G263</f>
        <v>0</v>
      </c>
      <c r="P88" s="204" t="s">
        <v>269</v>
      </c>
      <c r="Q88" s="210">
        <f>'１次効果'!I263</f>
        <v>0</v>
      </c>
      <c r="R88" s="204" t="s">
        <v>137</v>
      </c>
      <c r="S88" s="184">
        <f>'１次効果'!K263</f>
        <v>0</v>
      </c>
      <c r="U88" s="170"/>
      <c r="V88" s="199"/>
      <c r="W88" s="199"/>
      <c r="X88" s="218"/>
    </row>
    <row r="89" spans="10:24" ht="12.75" thickBot="1">
      <c r="J89" s="206" t="str">
        <f t="shared" si="3"/>
        <v>39 分類不明</v>
      </c>
      <c r="K89" s="207">
        <f>'１次効果'!I176</f>
        <v>0</v>
      </c>
      <c r="L89" s="208"/>
      <c r="M89" s="209">
        <f>'１次効果'!G264</f>
        <v>0</v>
      </c>
      <c r="P89" s="204" t="s">
        <v>269</v>
      </c>
      <c r="Q89" s="210">
        <f>'１次効果'!I264</f>
        <v>6.0533932795580432E-3</v>
      </c>
      <c r="R89" s="204" t="s">
        <v>138</v>
      </c>
      <c r="S89" s="184">
        <f>'１次効果'!K264</f>
        <v>0</v>
      </c>
      <c r="U89" s="170"/>
      <c r="V89" s="199"/>
      <c r="W89" s="199"/>
      <c r="X89" s="218"/>
    </row>
    <row r="90" spans="10:24" ht="13.5" thickTop="1" thickBot="1">
      <c r="J90" s="206" t="str">
        <f t="shared" ref="J90" si="5">U62</f>
        <v>合計</v>
      </c>
      <c r="K90" s="219">
        <f>SUM(K51:K89)</f>
        <v>0</v>
      </c>
      <c r="L90" s="208"/>
      <c r="M90" s="220">
        <f>SUM(M51:O89)</f>
        <v>0</v>
      </c>
      <c r="P90" s="204"/>
      <c r="Q90" s="210"/>
      <c r="R90" s="204"/>
      <c r="S90" s="220">
        <f>SUM(S51:S89)</f>
        <v>0</v>
      </c>
    </row>
    <row r="91" spans="10:24" ht="12.75" thickTop="1">
      <c r="J91" s="206"/>
      <c r="K91" s="221"/>
      <c r="L91" s="208"/>
      <c r="M91" s="199"/>
      <c r="P91" s="204"/>
      <c r="Q91" s="210"/>
      <c r="R91" s="204"/>
      <c r="S91" s="199"/>
    </row>
    <row r="92" spans="10:24">
      <c r="J92" s="206"/>
      <c r="K92" s="221"/>
      <c r="L92" s="208"/>
      <c r="M92" s="199"/>
      <c r="P92" s="204"/>
      <c r="Q92" s="210"/>
      <c r="R92" s="204"/>
      <c r="S92" s="199"/>
    </row>
    <row r="93" spans="10:24">
      <c r="J93" s="206"/>
      <c r="K93" s="221"/>
      <c r="L93" s="208"/>
      <c r="M93" s="199"/>
      <c r="P93" s="204"/>
      <c r="Q93" s="210"/>
      <c r="R93" s="204"/>
      <c r="S93" s="222"/>
    </row>
    <row r="94" spans="10:24">
      <c r="Q94" s="194"/>
    </row>
    <row r="95" spans="10:24">
      <c r="Q95" s="194"/>
    </row>
    <row r="96" spans="10:24">
      <c r="Q96" s="194"/>
    </row>
    <row r="97" spans="1:22">
      <c r="Q97" s="194"/>
    </row>
    <row r="98" spans="1:22">
      <c r="Q98" s="194"/>
      <c r="S98" s="137" t="s">
        <v>99</v>
      </c>
    </row>
    <row r="99" spans="1:22">
      <c r="Q99" s="194"/>
    </row>
    <row r="100" spans="1:22">
      <c r="Q100" s="194"/>
    </row>
    <row r="101" spans="1:22" ht="12.75" thickBot="1">
      <c r="Q101" s="194"/>
      <c r="U101" s="137" t="s">
        <v>144</v>
      </c>
      <c r="V101" s="137" t="s">
        <v>145</v>
      </c>
    </row>
    <row r="102" spans="1:22">
      <c r="Q102" s="194"/>
      <c r="U102" s="665"/>
      <c r="V102" s="223"/>
    </row>
    <row r="103" spans="1:22">
      <c r="D103" s="139" t="s">
        <v>146</v>
      </c>
      <c r="Q103" s="194"/>
      <c r="U103" s="666"/>
      <c r="V103" s="224" t="s">
        <v>9</v>
      </c>
    </row>
    <row r="104" spans="1:22">
      <c r="D104" s="139" t="s">
        <v>147</v>
      </c>
      <c r="E104" s="186"/>
      <c r="F104" s="225" t="s">
        <v>148</v>
      </c>
      <c r="H104" s="225" t="s">
        <v>149</v>
      </c>
      <c r="Q104" s="194"/>
      <c r="U104" s="667"/>
      <c r="V104" s="226"/>
    </row>
    <row r="105" spans="1:22">
      <c r="A105" s="170"/>
      <c r="B105" s="170"/>
      <c r="D105" s="227">
        <f>D59+S90</f>
        <v>0</v>
      </c>
      <c r="E105" s="186" t="s">
        <v>142</v>
      </c>
      <c r="F105" s="228">
        <f>結果!H11</f>
        <v>0.71337575876252213</v>
      </c>
      <c r="G105" s="186" t="s">
        <v>140</v>
      </c>
      <c r="H105" s="229">
        <f>'２次効果'!L45</f>
        <v>0</v>
      </c>
      <c r="Q105" s="194"/>
      <c r="U105" s="230" t="s">
        <v>107</v>
      </c>
      <c r="V105" s="231">
        <f>雇用!AP21</f>
        <v>0</v>
      </c>
    </row>
    <row r="106" spans="1:22">
      <c r="A106" s="170"/>
      <c r="B106" s="170"/>
      <c r="D106" s="232"/>
      <c r="E106" s="232"/>
      <c r="F106" s="186"/>
      <c r="I106" s="233"/>
      <c r="J106" s="142"/>
      <c r="Q106" s="194"/>
      <c r="U106" s="234" t="s">
        <v>108</v>
      </c>
      <c r="V106" s="235">
        <f>雇用!AP22</f>
        <v>0</v>
      </c>
    </row>
    <row r="107" spans="1:22">
      <c r="A107" s="170"/>
      <c r="B107" s="170"/>
      <c r="D107" s="232"/>
      <c r="E107" s="232"/>
      <c r="G107" s="236"/>
      <c r="H107" s="186"/>
      <c r="I107" s="233"/>
      <c r="J107" s="142" t="s">
        <v>101</v>
      </c>
      <c r="Q107" s="194"/>
      <c r="U107" s="237" t="s">
        <v>68</v>
      </c>
      <c r="V107" s="238">
        <f>雇用!AP23</f>
        <v>0</v>
      </c>
    </row>
    <row r="108" spans="1:22" ht="12.75" thickBot="1">
      <c r="A108" s="170"/>
      <c r="B108" s="170"/>
      <c r="D108" s="232"/>
      <c r="E108" s="232"/>
      <c r="G108" s="236"/>
      <c r="H108" s="186"/>
      <c r="I108" s="233"/>
      <c r="J108" s="239" t="str">
        <f>U23</f>
        <v>01 農業</v>
      </c>
      <c r="K108" s="240">
        <f t="shared" ref="K108" si="6">H130-K150</f>
        <v>0</v>
      </c>
      <c r="Q108" s="194"/>
      <c r="U108" s="241" t="s">
        <v>62</v>
      </c>
      <c r="V108" s="242">
        <f>雇用!AP24</f>
        <v>0</v>
      </c>
    </row>
    <row r="109" spans="1:22">
      <c r="A109" s="170"/>
      <c r="B109" s="170"/>
      <c r="D109" s="232"/>
      <c r="E109" s="232"/>
      <c r="F109" s="186"/>
      <c r="G109" s="236"/>
      <c r="H109" s="186"/>
      <c r="I109" s="233"/>
      <c r="J109" s="239" t="str">
        <f t="shared" ref="J109:J146" si="7">U24</f>
        <v>02 林業</v>
      </c>
      <c r="K109" s="240">
        <f t="shared" ref="K109:K146" si="8">H131-K151</f>
        <v>0</v>
      </c>
      <c r="Q109" s="194"/>
      <c r="U109" s="169" t="s">
        <v>109</v>
      </c>
      <c r="V109" s="243"/>
    </row>
    <row r="110" spans="1:22">
      <c r="A110" s="170"/>
      <c r="B110" s="170"/>
      <c r="D110" s="232"/>
      <c r="E110" s="232"/>
      <c r="F110" s="186"/>
      <c r="G110" s="236"/>
      <c r="H110" s="186"/>
      <c r="I110" s="233"/>
      <c r="J110" s="239" t="str">
        <f t="shared" si="7"/>
        <v>03 漁業</v>
      </c>
      <c r="K110" s="240">
        <f t="shared" si="8"/>
        <v>0</v>
      </c>
      <c r="Q110" s="194"/>
      <c r="U110" s="171" t="s">
        <v>110</v>
      </c>
      <c r="V110" s="243"/>
    </row>
    <row r="111" spans="1:22">
      <c r="A111" s="170"/>
      <c r="B111" s="170"/>
      <c r="D111" s="232"/>
      <c r="E111" s="232"/>
      <c r="F111" s="186"/>
      <c r="G111" s="236"/>
      <c r="H111" s="186"/>
      <c r="I111" s="233"/>
      <c r="J111" s="239" t="str">
        <f t="shared" si="7"/>
        <v>04 鉱業</v>
      </c>
      <c r="K111" s="240">
        <f t="shared" si="8"/>
        <v>0</v>
      </c>
      <c r="Q111" s="194"/>
    </row>
    <row r="112" spans="1:22" ht="12.75" thickBot="1">
      <c r="A112" s="170"/>
      <c r="B112" s="170"/>
      <c r="D112" s="232"/>
      <c r="E112" s="232"/>
      <c r="F112" s="186"/>
      <c r="G112" s="236"/>
      <c r="H112" s="186"/>
      <c r="I112" s="233"/>
      <c r="J112" s="239" t="str">
        <f t="shared" si="7"/>
        <v>05 飲食料品</v>
      </c>
      <c r="K112" s="240">
        <f t="shared" si="8"/>
        <v>0</v>
      </c>
      <c r="Q112" s="194"/>
      <c r="U112" s="137" t="s">
        <v>332</v>
      </c>
      <c r="V112" s="137" t="str">
        <f>V101</f>
        <v>(単位：人）</v>
      </c>
    </row>
    <row r="113" spans="1:22">
      <c r="A113" s="170"/>
      <c r="B113" s="170"/>
      <c r="D113" s="232"/>
      <c r="E113" s="232"/>
      <c r="F113" s="186"/>
      <c r="G113" s="236"/>
      <c r="H113" s="186"/>
      <c r="I113" s="233"/>
      <c r="J113" s="239" t="str">
        <f t="shared" si="7"/>
        <v>06 繊維製品</v>
      </c>
      <c r="K113" s="240">
        <f t="shared" si="8"/>
        <v>0</v>
      </c>
      <c r="Q113" s="194"/>
      <c r="U113" s="668"/>
      <c r="V113" s="670" t="s">
        <v>9</v>
      </c>
    </row>
    <row r="114" spans="1:22">
      <c r="A114" s="170"/>
      <c r="B114" s="170"/>
      <c r="D114" s="232"/>
      <c r="E114" s="232"/>
      <c r="F114" s="186"/>
      <c r="G114" s="236"/>
      <c r="H114" s="186"/>
      <c r="I114" s="233"/>
      <c r="J114" s="239" t="str">
        <f t="shared" si="7"/>
        <v>07 パルプ・紙・木製品</v>
      </c>
      <c r="K114" s="240">
        <f t="shared" si="8"/>
        <v>0</v>
      </c>
      <c r="Q114" s="194"/>
      <c r="U114" s="669"/>
      <c r="V114" s="671"/>
    </row>
    <row r="115" spans="1:22">
      <c r="A115" s="170"/>
      <c r="B115" s="170"/>
      <c r="D115" s="232"/>
      <c r="E115" s="232"/>
      <c r="F115" s="186"/>
      <c r="G115" s="236"/>
      <c r="H115" s="186"/>
      <c r="I115" s="233"/>
      <c r="J115" s="239" t="str">
        <f t="shared" si="7"/>
        <v>08 化学製品</v>
      </c>
      <c r="K115" s="240">
        <f t="shared" si="8"/>
        <v>0</v>
      </c>
      <c r="Q115" s="194"/>
      <c r="U115" s="244" t="str">
        <f>U23</f>
        <v>01 農業</v>
      </c>
      <c r="V115" s="245">
        <f t="array" ref="V115:V154">+TRANSPOSE(雇用!C24:AP24)</f>
        <v>0</v>
      </c>
    </row>
    <row r="116" spans="1:22">
      <c r="A116" s="170"/>
      <c r="B116" s="170"/>
      <c r="D116" s="232"/>
      <c r="E116" s="232"/>
      <c r="F116" s="186"/>
      <c r="G116" s="236"/>
      <c r="H116" s="186"/>
      <c r="I116" s="233"/>
      <c r="J116" s="239" t="str">
        <f t="shared" si="7"/>
        <v>09 石油・石炭製品</v>
      </c>
      <c r="K116" s="240">
        <f t="shared" si="8"/>
        <v>0</v>
      </c>
      <c r="Q116" s="194"/>
      <c r="U116" s="246" t="str">
        <f t="shared" ref="U116:U153" si="9">U24</f>
        <v>02 林業</v>
      </c>
      <c r="V116" s="247">
        <v>0</v>
      </c>
    </row>
    <row r="117" spans="1:22">
      <c r="A117" s="170"/>
      <c r="B117" s="170"/>
      <c r="D117" s="232"/>
      <c r="E117" s="232"/>
      <c r="F117" s="186"/>
      <c r="G117" s="236"/>
      <c r="H117" s="186"/>
      <c r="I117" s="233"/>
      <c r="J117" s="239" t="str">
        <f t="shared" si="7"/>
        <v>10 プラスチック・ゴム製品</v>
      </c>
      <c r="K117" s="240">
        <f t="shared" si="8"/>
        <v>0</v>
      </c>
      <c r="Q117" s="194"/>
      <c r="U117" s="246" t="str">
        <f t="shared" si="9"/>
        <v>03 漁業</v>
      </c>
      <c r="V117" s="247">
        <v>0</v>
      </c>
    </row>
    <row r="118" spans="1:22">
      <c r="A118" s="170"/>
      <c r="B118" s="170"/>
      <c r="D118" s="232"/>
      <c r="E118" s="232"/>
      <c r="F118" s="186"/>
      <c r="G118" s="236"/>
      <c r="H118" s="186"/>
      <c r="I118" s="233"/>
      <c r="J118" s="239" t="str">
        <f t="shared" si="7"/>
        <v>11 窯業・土石製品</v>
      </c>
      <c r="K118" s="240">
        <f t="shared" si="8"/>
        <v>0</v>
      </c>
      <c r="Q118" s="194"/>
      <c r="U118" s="246" t="str">
        <f t="shared" si="9"/>
        <v>04 鉱業</v>
      </c>
      <c r="V118" s="247">
        <v>0</v>
      </c>
    </row>
    <row r="119" spans="1:22">
      <c r="A119" s="170"/>
      <c r="B119" s="170"/>
      <c r="D119" s="232"/>
      <c r="E119" s="232"/>
      <c r="F119" s="186"/>
      <c r="G119" s="236"/>
      <c r="H119" s="186"/>
      <c r="I119" s="233"/>
      <c r="J119" s="239" t="str">
        <f t="shared" si="7"/>
        <v>12 鉄鋼</v>
      </c>
      <c r="K119" s="240">
        <f t="shared" si="8"/>
        <v>0</v>
      </c>
      <c r="Q119" s="194"/>
      <c r="U119" s="246" t="str">
        <f t="shared" si="9"/>
        <v>05 飲食料品</v>
      </c>
      <c r="V119" s="247">
        <v>0</v>
      </c>
    </row>
    <row r="120" spans="1:22">
      <c r="A120" s="170"/>
      <c r="B120" s="170"/>
      <c r="D120" s="232"/>
      <c r="E120" s="232"/>
      <c r="F120" s="186"/>
      <c r="G120" s="236"/>
      <c r="H120" s="186"/>
      <c r="I120" s="233"/>
      <c r="J120" s="239" t="str">
        <f t="shared" si="7"/>
        <v>13 非鉄金属</v>
      </c>
      <c r="K120" s="240">
        <f t="shared" si="8"/>
        <v>0</v>
      </c>
      <c r="Q120" s="194"/>
      <c r="U120" s="246" t="str">
        <f t="shared" si="9"/>
        <v>06 繊維製品</v>
      </c>
      <c r="V120" s="247">
        <v>0</v>
      </c>
    </row>
    <row r="121" spans="1:22">
      <c r="A121" s="170"/>
      <c r="B121" s="170"/>
      <c r="D121" s="232"/>
      <c r="E121" s="232"/>
      <c r="F121" s="186"/>
      <c r="G121" s="236"/>
      <c r="H121" s="186"/>
      <c r="I121" s="233"/>
      <c r="J121" s="239" t="str">
        <f t="shared" si="7"/>
        <v>14 金属製品</v>
      </c>
      <c r="K121" s="240">
        <f t="shared" si="8"/>
        <v>0</v>
      </c>
      <c r="Q121" s="194"/>
      <c r="U121" s="246" t="str">
        <f t="shared" si="9"/>
        <v>07 パルプ・紙・木製品</v>
      </c>
      <c r="V121" s="247">
        <v>0</v>
      </c>
    </row>
    <row r="122" spans="1:22">
      <c r="A122" s="170"/>
      <c r="B122" s="170"/>
      <c r="D122" s="232"/>
      <c r="E122" s="232"/>
      <c r="F122" s="186"/>
      <c r="G122" s="236"/>
      <c r="H122" s="186"/>
      <c r="I122" s="233"/>
      <c r="J122" s="239" t="str">
        <f t="shared" si="7"/>
        <v>15 はん用機械</v>
      </c>
      <c r="K122" s="240">
        <f t="shared" si="8"/>
        <v>0</v>
      </c>
      <c r="Q122" s="194"/>
      <c r="U122" s="246" t="str">
        <f t="shared" si="9"/>
        <v>08 化学製品</v>
      </c>
      <c r="V122" s="247">
        <v>0</v>
      </c>
    </row>
    <row r="123" spans="1:22">
      <c r="A123" s="170"/>
      <c r="B123" s="170"/>
      <c r="D123" s="232"/>
      <c r="E123" s="232"/>
      <c r="F123" s="186"/>
      <c r="G123" s="236"/>
      <c r="H123" s="186"/>
      <c r="I123" s="233"/>
      <c r="J123" s="239" t="str">
        <f t="shared" si="7"/>
        <v>16 生産用機械</v>
      </c>
      <c r="K123" s="240">
        <f t="shared" si="8"/>
        <v>0</v>
      </c>
      <c r="Q123" s="194"/>
      <c r="U123" s="246" t="str">
        <f t="shared" si="9"/>
        <v>09 石油・石炭製品</v>
      </c>
      <c r="V123" s="247">
        <v>0</v>
      </c>
    </row>
    <row r="124" spans="1:22">
      <c r="A124" s="170"/>
      <c r="B124" s="170"/>
      <c r="D124" s="232"/>
      <c r="E124" s="232"/>
      <c r="F124" s="186"/>
      <c r="G124" s="236"/>
      <c r="H124" s="186"/>
      <c r="I124" s="233"/>
      <c r="J124" s="239" t="str">
        <f t="shared" si="7"/>
        <v>17 業務用機械</v>
      </c>
      <c r="K124" s="240">
        <f t="shared" si="8"/>
        <v>0</v>
      </c>
      <c r="Q124" s="194"/>
      <c r="U124" s="246" t="str">
        <f t="shared" si="9"/>
        <v>10 プラスチック・ゴム製品</v>
      </c>
      <c r="V124" s="247">
        <v>0</v>
      </c>
    </row>
    <row r="125" spans="1:22">
      <c r="A125" s="170"/>
      <c r="B125" s="170"/>
      <c r="D125" s="232"/>
      <c r="E125" s="232"/>
      <c r="F125" s="186"/>
      <c r="G125" s="236"/>
      <c r="H125" s="186"/>
      <c r="I125" s="233"/>
      <c r="J125" s="239" t="str">
        <f t="shared" si="7"/>
        <v>18 電子部品</v>
      </c>
      <c r="K125" s="240">
        <f t="shared" si="8"/>
        <v>0</v>
      </c>
      <c r="Q125" s="194"/>
      <c r="U125" s="246" t="str">
        <f t="shared" si="9"/>
        <v>11 窯業・土石製品</v>
      </c>
      <c r="V125" s="247">
        <v>0</v>
      </c>
    </row>
    <row r="126" spans="1:22">
      <c r="A126" s="170"/>
      <c r="B126" s="170"/>
      <c r="D126" s="232"/>
      <c r="E126" s="232"/>
      <c r="F126" s="186"/>
      <c r="G126" s="236"/>
      <c r="H126" s="186"/>
      <c r="I126" s="233"/>
      <c r="J126" s="239" t="str">
        <f t="shared" si="7"/>
        <v>19 電気機械</v>
      </c>
      <c r="K126" s="240">
        <f t="shared" si="8"/>
        <v>0</v>
      </c>
      <c r="Q126" s="194"/>
      <c r="U126" s="246" t="str">
        <f t="shared" si="9"/>
        <v>12 鉄鋼</v>
      </c>
      <c r="V126" s="247">
        <v>0</v>
      </c>
    </row>
    <row r="127" spans="1:22">
      <c r="A127" s="170"/>
      <c r="B127" s="170"/>
      <c r="D127" s="232"/>
      <c r="E127" s="232"/>
      <c r="F127" s="186"/>
      <c r="G127" s="236"/>
      <c r="H127" s="186"/>
      <c r="I127" s="233"/>
      <c r="J127" s="239" t="str">
        <f t="shared" si="7"/>
        <v>20 情報通信機器</v>
      </c>
      <c r="K127" s="240">
        <f t="shared" si="8"/>
        <v>0</v>
      </c>
      <c r="Q127" s="194"/>
      <c r="U127" s="246" t="str">
        <f t="shared" si="9"/>
        <v>13 非鉄金属</v>
      </c>
      <c r="V127" s="247">
        <v>0</v>
      </c>
    </row>
    <row r="128" spans="1:22">
      <c r="A128" s="170"/>
      <c r="B128" s="170"/>
      <c r="D128" s="232"/>
      <c r="E128" s="232"/>
      <c r="F128" s="186"/>
      <c r="I128" s="233"/>
      <c r="J128" s="239" t="str">
        <f t="shared" si="7"/>
        <v>21 輸送機械</v>
      </c>
      <c r="K128" s="240">
        <f t="shared" si="8"/>
        <v>0</v>
      </c>
      <c r="Q128" s="194"/>
      <c r="U128" s="246" t="str">
        <f t="shared" si="9"/>
        <v>14 金属製品</v>
      </c>
      <c r="V128" s="247">
        <v>0</v>
      </c>
    </row>
    <row r="129" spans="1:22">
      <c r="A129" s="170"/>
      <c r="B129" s="170"/>
      <c r="D129" s="232"/>
      <c r="E129" s="232"/>
      <c r="F129" s="186"/>
      <c r="G129" s="248" t="str">
        <f>G29</f>
        <v>★需要増加額</v>
      </c>
      <c r="I129" s="233"/>
      <c r="J129" s="239" t="str">
        <f t="shared" si="7"/>
        <v>22 その他の製造工業製品</v>
      </c>
      <c r="K129" s="240">
        <f t="shared" si="8"/>
        <v>0</v>
      </c>
      <c r="Q129" s="194"/>
      <c r="U129" s="246" t="str">
        <f t="shared" si="9"/>
        <v>15 はん用機械</v>
      </c>
      <c r="V129" s="247">
        <v>0</v>
      </c>
    </row>
    <row r="130" spans="1:22" ht="13.5">
      <c r="A130" s="170"/>
      <c r="B130" s="170"/>
      <c r="D130" s="232"/>
      <c r="E130" s="232"/>
      <c r="F130" s="197"/>
      <c r="G130" s="249" t="str">
        <f>U23</f>
        <v>01 農業</v>
      </c>
      <c r="H130" s="209">
        <f>'２次効果'!J49</f>
        <v>0</v>
      </c>
      <c r="I130" s="233"/>
      <c r="J130" s="239" t="str">
        <f t="shared" si="7"/>
        <v>23 建設</v>
      </c>
      <c r="K130" s="240">
        <f t="shared" si="8"/>
        <v>0</v>
      </c>
      <c r="Q130" s="194"/>
      <c r="U130" s="250" t="str">
        <f t="shared" si="9"/>
        <v>16 生産用機械</v>
      </c>
      <c r="V130" s="251">
        <v>0</v>
      </c>
    </row>
    <row r="131" spans="1:22" ht="13.5">
      <c r="A131" s="170"/>
      <c r="B131" s="170"/>
      <c r="D131" s="232"/>
      <c r="E131" s="232"/>
      <c r="F131" s="197"/>
      <c r="G131" s="249" t="str">
        <f t="shared" ref="G131:G169" si="10">U24</f>
        <v>02 林業</v>
      </c>
      <c r="H131" s="209">
        <f>'２次効果'!J50</f>
        <v>0</v>
      </c>
      <c r="I131" s="233"/>
      <c r="J131" s="239" t="str">
        <f t="shared" si="7"/>
        <v>24 電力・ガス・熱供給</v>
      </c>
      <c r="K131" s="240">
        <f t="shared" si="8"/>
        <v>0</v>
      </c>
      <c r="Q131" s="194"/>
      <c r="U131" s="252" t="str">
        <f t="shared" si="9"/>
        <v>17 業務用機械</v>
      </c>
      <c r="V131" s="247">
        <v>0</v>
      </c>
    </row>
    <row r="132" spans="1:22" ht="13.5">
      <c r="A132" s="170"/>
      <c r="B132" s="170"/>
      <c r="D132" s="232"/>
      <c r="E132" s="232"/>
      <c r="F132" s="197"/>
      <c r="G132" s="249" t="str">
        <f t="shared" si="10"/>
        <v>03 漁業</v>
      </c>
      <c r="H132" s="209">
        <f>'２次効果'!J51</f>
        <v>0</v>
      </c>
      <c r="I132" s="233"/>
      <c r="J132" s="239" t="str">
        <f t="shared" si="7"/>
        <v>25 水道</v>
      </c>
      <c r="K132" s="240">
        <f t="shared" si="8"/>
        <v>0</v>
      </c>
      <c r="Q132" s="194"/>
      <c r="U132" s="252" t="str">
        <f t="shared" si="9"/>
        <v>18 電子部品</v>
      </c>
      <c r="V132" s="247">
        <v>0</v>
      </c>
    </row>
    <row r="133" spans="1:22" ht="13.5">
      <c r="A133" s="170"/>
      <c r="B133" s="170"/>
      <c r="D133" s="232"/>
      <c r="E133" s="232"/>
      <c r="F133" s="197"/>
      <c r="G133" s="249" t="str">
        <f t="shared" si="10"/>
        <v>04 鉱業</v>
      </c>
      <c r="H133" s="209">
        <f>'２次効果'!J52</f>
        <v>0</v>
      </c>
      <c r="I133" s="233"/>
      <c r="J133" s="239" t="str">
        <f t="shared" si="7"/>
        <v>26 廃棄物処理</v>
      </c>
      <c r="K133" s="240">
        <f t="shared" si="8"/>
        <v>0</v>
      </c>
      <c r="Q133" s="194"/>
      <c r="U133" s="252" t="str">
        <f t="shared" si="9"/>
        <v>19 電気機械</v>
      </c>
      <c r="V133" s="247">
        <v>0</v>
      </c>
    </row>
    <row r="134" spans="1:22" ht="13.5">
      <c r="A134" s="170"/>
      <c r="B134" s="170"/>
      <c r="D134" s="232"/>
      <c r="E134" s="232"/>
      <c r="F134" s="197"/>
      <c r="G134" s="249" t="str">
        <f t="shared" si="10"/>
        <v>05 飲食料品</v>
      </c>
      <c r="H134" s="209">
        <f>'２次効果'!J53</f>
        <v>0</v>
      </c>
      <c r="I134" s="233"/>
      <c r="J134" s="239" t="str">
        <f t="shared" si="7"/>
        <v>27 商業</v>
      </c>
      <c r="K134" s="240">
        <f t="shared" si="8"/>
        <v>0</v>
      </c>
      <c r="Q134" s="194"/>
      <c r="U134" s="252" t="str">
        <f t="shared" si="9"/>
        <v>20 情報通信機器</v>
      </c>
      <c r="V134" s="247">
        <v>0</v>
      </c>
    </row>
    <row r="135" spans="1:22" ht="13.5">
      <c r="A135" s="170"/>
      <c r="B135" s="170"/>
      <c r="D135" s="232"/>
      <c r="E135" s="232"/>
      <c r="F135" s="197"/>
      <c r="G135" s="249" t="str">
        <f t="shared" si="10"/>
        <v>06 繊維製品</v>
      </c>
      <c r="H135" s="209">
        <f>'２次効果'!J54</f>
        <v>0</v>
      </c>
      <c r="I135" s="233"/>
      <c r="J135" s="239" t="str">
        <f t="shared" si="7"/>
        <v>28 金融・保険</v>
      </c>
      <c r="K135" s="240">
        <f t="shared" si="8"/>
        <v>0</v>
      </c>
      <c r="Q135" s="194"/>
      <c r="U135" s="252" t="str">
        <f t="shared" si="9"/>
        <v>21 輸送機械</v>
      </c>
      <c r="V135" s="247">
        <v>0</v>
      </c>
    </row>
    <row r="136" spans="1:22" ht="13.5">
      <c r="A136" s="170"/>
      <c r="B136" s="170"/>
      <c r="D136" s="232"/>
      <c r="E136" s="232"/>
      <c r="F136" s="197"/>
      <c r="G136" s="249" t="str">
        <f t="shared" si="10"/>
        <v>07 パルプ・紙・木製品</v>
      </c>
      <c r="H136" s="209">
        <f>'２次効果'!J55</f>
        <v>0</v>
      </c>
      <c r="I136" s="233"/>
      <c r="J136" s="239" t="str">
        <f t="shared" si="7"/>
        <v>29 不動産</v>
      </c>
      <c r="K136" s="240">
        <f t="shared" si="8"/>
        <v>0</v>
      </c>
      <c r="Q136" s="194"/>
      <c r="U136" s="252" t="str">
        <f t="shared" si="9"/>
        <v>22 その他の製造工業製品</v>
      </c>
      <c r="V136" s="247">
        <v>0</v>
      </c>
    </row>
    <row r="137" spans="1:22" ht="13.5">
      <c r="A137" s="170"/>
      <c r="B137" s="170"/>
      <c r="D137" s="232"/>
      <c r="E137" s="232"/>
      <c r="F137" s="197"/>
      <c r="G137" s="249" t="str">
        <f t="shared" si="10"/>
        <v>08 化学製品</v>
      </c>
      <c r="H137" s="209">
        <f>'２次効果'!J56</f>
        <v>0</v>
      </c>
      <c r="I137" s="233"/>
      <c r="J137" s="239" t="str">
        <f t="shared" si="7"/>
        <v>30 運輸・郵便</v>
      </c>
      <c r="K137" s="240">
        <f t="shared" si="8"/>
        <v>0</v>
      </c>
      <c r="N137" s="664"/>
      <c r="O137" s="664"/>
      <c r="P137" s="664"/>
      <c r="Q137" s="664"/>
      <c r="R137" s="664"/>
      <c r="S137" s="664"/>
      <c r="U137" s="252" t="str">
        <f t="shared" si="9"/>
        <v>23 建設</v>
      </c>
      <c r="V137" s="247">
        <v>0</v>
      </c>
    </row>
    <row r="138" spans="1:22" ht="13.5">
      <c r="A138" s="170"/>
      <c r="B138" s="170"/>
      <c r="D138" s="232"/>
      <c r="E138" s="232"/>
      <c r="F138" s="197"/>
      <c r="G138" s="249" t="str">
        <f t="shared" si="10"/>
        <v>09 石油・石炭製品</v>
      </c>
      <c r="H138" s="209">
        <f>'２次効果'!J57</f>
        <v>0</v>
      </c>
      <c r="I138" s="233"/>
      <c r="J138" s="239" t="str">
        <f t="shared" si="7"/>
        <v>31 情報通信</v>
      </c>
      <c r="K138" s="240">
        <f t="shared" si="8"/>
        <v>0</v>
      </c>
      <c r="Q138" s="194"/>
      <c r="U138" s="252" t="str">
        <f t="shared" si="9"/>
        <v>24 電力・ガス・熱供給</v>
      </c>
      <c r="V138" s="247">
        <v>0</v>
      </c>
    </row>
    <row r="139" spans="1:22" ht="13.5">
      <c r="A139" s="170"/>
      <c r="B139" s="170"/>
      <c r="D139" s="232"/>
      <c r="E139" s="232"/>
      <c r="F139" s="197"/>
      <c r="G139" s="249" t="str">
        <f t="shared" si="10"/>
        <v>10 プラスチック・ゴム製品</v>
      </c>
      <c r="H139" s="209">
        <f>'２次効果'!J58</f>
        <v>0</v>
      </c>
      <c r="I139" s="233"/>
      <c r="J139" s="239" t="str">
        <f t="shared" si="7"/>
        <v>32 公務</v>
      </c>
      <c r="K139" s="240">
        <f t="shared" si="8"/>
        <v>0</v>
      </c>
      <c r="Q139" s="194"/>
      <c r="U139" s="252" t="str">
        <f t="shared" si="9"/>
        <v>25 水道</v>
      </c>
      <c r="V139" s="247">
        <v>0</v>
      </c>
    </row>
    <row r="140" spans="1:22" ht="13.5">
      <c r="A140" s="170"/>
      <c r="B140" s="170"/>
      <c r="D140" s="232"/>
      <c r="E140" s="232"/>
      <c r="F140" s="197"/>
      <c r="G140" s="249" t="str">
        <f t="shared" si="10"/>
        <v>11 窯業・土石製品</v>
      </c>
      <c r="H140" s="209">
        <f>'２次効果'!J59</f>
        <v>0</v>
      </c>
      <c r="I140" s="233"/>
      <c r="J140" s="239" t="str">
        <f t="shared" si="7"/>
        <v>33 教育・研究</v>
      </c>
      <c r="K140" s="240">
        <f t="shared" si="8"/>
        <v>0</v>
      </c>
      <c r="Q140" s="194"/>
      <c r="U140" s="252" t="str">
        <f t="shared" si="9"/>
        <v>26 廃棄物処理</v>
      </c>
      <c r="V140" s="247">
        <v>0</v>
      </c>
    </row>
    <row r="141" spans="1:22" ht="13.5">
      <c r="A141" s="170"/>
      <c r="B141" s="170"/>
      <c r="D141" s="232"/>
      <c r="E141" s="232"/>
      <c r="F141" s="197"/>
      <c r="G141" s="249" t="str">
        <f t="shared" si="10"/>
        <v>12 鉄鋼</v>
      </c>
      <c r="H141" s="209">
        <f>'２次効果'!J60</f>
        <v>0</v>
      </c>
      <c r="I141" s="233"/>
      <c r="J141" s="239" t="str">
        <f t="shared" si="7"/>
        <v>34 医療・福祉</v>
      </c>
      <c r="K141" s="240">
        <f t="shared" si="8"/>
        <v>0</v>
      </c>
      <c r="Q141" s="194"/>
      <c r="U141" s="252" t="str">
        <f t="shared" si="9"/>
        <v>27 商業</v>
      </c>
      <c r="V141" s="247">
        <v>0</v>
      </c>
    </row>
    <row r="142" spans="1:22" ht="13.5">
      <c r="A142" s="170"/>
      <c r="B142" s="170"/>
      <c r="D142" s="232"/>
      <c r="E142" s="232"/>
      <c r="F142" s="197"/>
      <c r="G142" s="249" t="str">
        <f t="shared" si="10"/>
        <v>13 非鉄金属</v>
      </c>
      <c r="H142" s="209">
        <f>'２次効果'!J61</f>
        <v>0</v>
      </c>
      <c r="I142" s="233"/>
      <c r="J142" s="239" t="str">
        <f t="shared" si="7"/>
        <v>35 他に分類されない会員制団体</v>
      </c>
      <c r="K142" s="240">
        <f t="shared" si="8"/>
        <v>0</v>
      </c>
      <c r="Q142" s="194"/>
      <c r="U142" s="252" t="str">
        <f t="shared" si="9"/>
        <v>28 金融・保険</v>
      </c>
      <c r="V142" s="247">
        <v>0</v>
      </c>
    </row>
    <row r="143" spans="1:22" ht="13.5">
      <c r="A143" s="170"/>
      <c r="B143" s="170"/>
      <c r="D143" s="232"/>
      <c r="E143" s="232"/>
      <c r="F143" s="197"/>
      <c r="G143" s="249" t="str">
        <f t="shared" si="10"/>
        <v>14 金属製品</v>
      </c>
      <c r="H143" s="209">
        <f>'２次効果'!J62</f>
        <v>0</v>
      </c>
      <c r="I143" s="233"/>
      <c r="J143" s="239" t="str">
        <f t="shared" si="7"/>
        <v>36 対事業所サービス</v>
      </c>
      <c r="K143" s="240">
        <f t="shared" si="8"/>
        <v>0</v>
      </c>
      <c r="Q143" s="194"/>
      <c r="U143" s="252" t="str">
        <f t="shared" si="9"/>
        <v>29 不動産</v>
      </c>
      <c r="V143" s="247">
        <v>0</v>
      </c>
    </row>
    <row r="144" spans="1:22" ht="13.5">
      <c r="A144" s="170"/>
      <c r="B144" s="170"/>
      <c r="D144" s="232"/>
      <c r="E144" s="232"/>
      <c r="F144" s="197"/>
      <c r="G144" s="249" t="str">
        <f t="shared" si="10"/>
        <v>15 はん用機械</v>
      </c>
      <c r="H144" s="209">
        <f>'２次効果'!J63</f>
        <v>0</v>
      </c>
      <c r="I144" s="233"/>
      <c r="J144" s="239" t="str">
        <f t="shared" si="7"/>
        <v>37 対個人サービス</v>
      </c>
      <c r="K144" s="240">
        <f t="shared" si="8"/>
        <v>0</v>
      </c>
      <c r="Q144" s="194"/>
      <c r="U144" s="252" t="str">
        <f t="shared" si="9"/>
        <v>30 運輸・郵便</v>
      </c>
      <c r="V144" s="247">
        <v>0</v>
      </c>
    </row>
    <row r="145" spans="1:22" ht="13.5">
      <c r="A145" s="170"/>
      <c r="B145" s="253"/>
      <c r="F145" s="197"/>
      <c r="G145" s="249" t="str">
        <f t="shared" si="10"/>
        <v>16 生産用機械</v>
      </c>
      <c r="H145" s="209">
        <f>'２次効果'!J64</f>
        <v>0</v>
      </c>
      <c r="J145" s="239" t="str">
        <f t="shared" si="7"/>
        <v>38 事務用品</v>
      </c>
      <c r="K145" s="240">
        <f t="shared" si="8"/>
        <v>0</v>
      </c>
      <c r="Q145" s="194"/>
      <c r="U145" s="252" t="str">
        <f t="shared" si="9"/>
        <v>31 情報通信</v>
      </c>
      <c r="V145" s="247">
        <v>0</v>
      </c>
    </row>
    <row r="146" spans="1:22" ht="13.5">
      <c r="A146" s="170"/>
      <c r="B146" s="254"/>
      <c r="D146" s="139" t="s">
        <v>150</v>
      </c>
      <c r="F146" s="197"/>
      <c r="G146" s="249" t="str">
        <f t="shared" si="10"/>
        <v>17 業務用機械</v>
      </c>
      <c r="H146" s="209">
        <f>'２次効果'!J65</f>
        <v>0</v>
      </c>
      <c r="J146" s="239" t="str">
        <f t="shared" si="7"/>
        <v>39 分類不明</v>
      </c>
      <c r="K146" s="240">
        <f t="shared" si="8"/>
        <v>0</v>
      </c>
      <c r="Q146" s="194"/>
      <c r="U146" s="252" t="str">
        <f t="shared" si="9"/>
        <v>32 公務</v>
      </c>
      <c r="V146" s="247">
        <v>0</v>
      </c>
    </row>
    <row r="147" spans="1:22" ht="13.5">
      <c r="A147" s="170"/>
      <c r="B147" s="254"/>
      <c r="D147" s="139" t="s">
        <v>151</v>
      </c>
      <c r="E147" s="186"/>
      <c r="F147" s="197"/>
      <c r="G147" s="249" t="str">
        <f t="shared" si="10"/>
        <v>18 電子部品</v>
      </c>
      <c r="H147" s="209">
        <f>'２次効果'!J66</f>
        <v>0</v>
      </c>
      <c r="J147" s="239" t="str">
        <f t="shared" ref="J147" si="11">U62</f>
        <v>合計</v>
      </c>
      <c r="K147" s="255">
        <f>SUM(K108:K146)</f>
        <v>0</v>
      </c>
      <c r="M147" s="170"/>
      <c r="N147" s="170"/>
      <c r="O147" s="170"/>
      <c r="P147" s="170"/>
      <c r="Q147" s="191"/>
      <c r="R147" s="170"/>
      <c r="S147" s="662" t="s">
        <v>116</v>
      </c>
      <c r="U147" s="252" t="str">
        <f t="shared" si="9"/>
        <v>33 教育・研究</v>
      </c>
      <c r="V147" s="247">
        <v>0</v>
      </c>
    </row>
    <row r="148" spans="1:22" ht="12.2" customHeight="1">
      <c r="A148" s="170"/>
      <c r="B148" s="254"/>
      <c r="D148" s="227">
        <f>H105</f>
        <v>0</v>
      </c>
      <c r="E148" s="203"/>
      <c r="F148" s="197"/>
      <c r="G148" s="249" t="str">
        <f t="shared" si="10"/>
        <v>19 電気機械</v>
      </c>
      <c r="H148" s="209">
        <f>'２次効果'!J67</f>
        <v>0</v>
      </c>
      <c r="S148" s="663"/>
      <c r="U148" s="252" t="str">
        <f t="shared" si="9"/>
        <v>34 医療・福祉</v>
      </c>
      <c r="V148" s="247">
        <v>0</v>
      </c>
    </row>
    <row r="149" spans="1:22" ht="13.5">
      <c r="A149" s="170"/>
      <c r="B149" s="254"/>
      <c r="F149" s="197"/>
      <c r="G149" s="249" t="str">
        <f t="shared" si="10"/>
        <v>20 情報通信機器</v>
      </c>
      <c r="H149" s="209">
        <f>'２次効果'!J68</f>
        <v>0</v>
      </c>
      <c r="J149" s="202" t="s">
        <v>152</v>
      </c>
      <c r="K149" s="232"/>
      <c r="M149" s="204" t="s">
        <v>118</v>
      </c>
      <c r="Q149" s="205" t="s">
        <v>119</v>
      </c>
      <c r="S149" s="663"/>
      <c r="U149" s="252" t="str">
        <f t="shared" si="9"/>
        <v>35 他に分類されない会員制団体</v>
      </c>
      <c r="V149" s="247">
        <v>0</v>
      </c>
    </row>
    <row r="150" spans="1:22" ht="13.5">
      <c r="A150" s="169"/>
      <c r="B150" s="254"/>
      <c r="F150" s="197"/>
      <c r="G150" s="249" t="str">
        <f t="shared" si="10"/>
        <v>21 輸送機械</v>
      </c>
      <c r="H150" s="209">
        <f>'２次効果'!J69</f>
        <v>0</v>
      </c>
      <c r="J150" s="206" t="str">
        <f>U23</f>
        <v>01 農業</v>
      </c>
      <c r="K150" s="207">
        <f>'２次効果'!N49</f>
        <v>0</v>
      </c>
      <c r="M150" s="199">
        <f>'２次効果'!H138</f>
        <v>0</v>
      </c>
      <c r="P150" s="204" t="s">
        <v>121</v>
      </c>
      <c r="Q150" s="210">
        <f>'２次効果'!J138</f>
        <v>0.14454197078741429</v>
      </c>
      <c r="R150" s="204" t="s">
        <v>140</v>
      </c>
      <c r="S150" s="222">
        <f>'２次効果'!L138</f>
        <v>0</v>
      </c>
      <c r="U150" s="252" t="str">
        <f t="shared" si="9"/>
        <v>36 対事業所サービス</v>
      </c>
      <c r="V150" s="247">
        <v>0</v>
      </c>
    </row>
    <row r="151" spans="1:22" ht="13.5">
      <c r="A151" s="170"/>
      <c r="B151" s="254"/>
      <c r="F151" s="197"/>
      <c r="G151" s="249" t="str">
        <f t="shared" si="10"/>
        <v>22 その他の製造工業製品</v>
      </c>
      <c r="H151" s="209">
        <f>'２次効果'!J70</f>
        <v>0</v>
      </c>
      <c r="J151" s="206" t="str">
        <f t="shared" ref="J151:J188" si="12">U24</f>
        <v>02 林業</v>
      </c>
      <c r="K151" s="207">
        <f>'２次効果'!N50</f>
        <v>0</v>
      </c>
      <c r="M151" s="199">
        <f>'２次効果'!H139</f>
        <v>0</v>
      </c>
      <c r="P151" s="204" t="s">
        <v>269</v>
      </c>
      <c r="Q151" s="210">
        <f>'２次効果'!J139</f>
        <v>0.25087440381558029</v>
      </c>
      <c r="R151" s="204" t="s">
        <v>270</v>
      </c>
      <c r="S151" s="222">
        <f>'２次効果'!L139</f>
        <v>0</v>
      </c>
      <c r="U151" s="252" t="str">
        <f t="shared" si="9"/>
        <v>37 対個人サービス</v>
      </c>
      <c r="V151" s="247">
        <v>0</v>
      </c>
    </row>
    <row r="152" spans="1:22" ht="13.5">
      <c r="A152" s="170"/>
      <c r="B152" s="254"/>
      <c r="F152" s="197"/>
      <c r="G152" s="249" t="str">
        <f t="shared" si="10"/>
        <v>23 建設</v>
      </c>
      <c r="H152" s="209">
        <f>'２次効果'!J71</f>
        <v>0</v>
      </c>
      <c r="J152" s="206" t="str">
        <f t="shared" si="12"/>
        <v>03 漁業</v>
      </c>
      <c r="K152" s="207">
        <f>'２次効果'!N51</f>
        <v>0</v>
      </c>
      <c r="M152" s="199">
        <f>'２次効果'!H140</f>
        <v>0</v>
      </c>
      <c r="P152" s="204" t="s">
        <v>269</v>
      </c>
      <c r="Q152" s="210">
        <f>'２次効果'!J140</f>
        <v>0.14185483870967741</v>
      </c>
      <c r="R152" s="204" t="s">
        <v>270</v>
      </c>
      <c r="S152" s="222">
        <f>'２次効果'!L140</f>
        <v>0</v>
      </c>
      <c r="U152" s="252" t="str">
        <f t="shared" si="9"/>
        <v>38 事務用品</v>
      </c>
      <c r="V152" s="247">
        <v>0</v>
      </c>
    </row>
    <row r="153" spans="1:22" ht="13.5" customHeight="1">
      <c r="A153" s="170"/>
      <c r="B153" s="254"/>
      <c r="F153" s="197"/>
      <c r="G153" s="249" t="str">
        <f t="shared" si="10"/>
        <v>24 電力・ガス・熱供給</v>
      </c>
      <c r="H153" s="209">
        <f>'２次効果'!J72</f>
        <v>0</v>
      </c>
      <c r="J153" s="206" t="str">
        <f t="shared" si="12"/>
        <v>04 鉱業</v>
      </c>
      <c r="K153" s="207">
        <f>'２次効果'!N52</f>
        <v>0</v>
      </c>
      <c r="M153" s="199">
        <f>'２次効果'!H141</f>
        <v>0</v>
      </c>
      <c r="P153" s="204" t="s">
        <v>269</v>
      </c>
      <c r="Q153" s="210">
        <f>'２次効果'!J141</f>
        <v>0.15768326146609174</v>
      </c>
      <c r="R153" s="204" t="s">
        <v>270</v>
      </c>
      <c r="S153" s="222">
        <f>'２次効果'!L141</f>
        <v>0</v>
      </c>
      <c r="U153" s="706" t="str">
        <f t="shared" si="9"/>
        <v>39 分類不明</v>
      </c>
      <c r="V153" s="707">
        <v>0</v>
      </c>
    </row>
    <row r="154" spans="1:22" ht="14.25" thickBot="1">
      <c r="A154" s="170"/>
      <c r="B154" s="254"/>
      <c r="F154" s="197"/>
      <c r="G154" s="249" t="str">
        <f t="shared" si="10"/>
        <v>25 水道</v>
      </c>
      <c r="H154" s="209">
        <f>'２次効果'!J73</f>
        <v>0</v>
      </c>
      <c r="J154" s="206" t="str">
        <f t="shared" si="12"/>
        <v>05 飲食料品</v>
      </c>
      <c r="K154" s="207">
        <f>'２次効果'!N53</f>
        <v>0</v>
      </c>
      <c r="M154" s="199">
        <f>'２次効果'!H142</f>
        <v>0</v>
      </c>
      <c r="P154" s="204" t="s">
        <v>269</v>
      </c>
      <c r="Q154" s="210">
        <f>'２次効果'!J142</f>
        <v>0.12386999618239404</v>
      </c>
      <c r="R154" s="204" t="s">
        <v>270</v>
      </c>
      <c r="S154" s="222">
        <f>'２次効果'!L142</f>
        <v>0</v>
      </c>
      <c r="U154" s="705" t="str">
        <f t="shared" ref="U154" si="13">U62</f>
        <v>合計</v>
      </c>
      <c r="V154" s="242">
        <v>0</v>
      </c>
    </row>
    <row r="155" spans="1:22" ht="13.5">
      <c r="A155" s="170"/>
      <c r="B155" s="254"/>
      <c r="F155" s="197"/>
      <c r="G155" s="249" t="str">
        <f t="shared" si="10"/>
        <v>26 廃棄物処理</v>
      </c>
      <c r="H155" s="209">
        <f>'２次効果'!J74</f>
        <v>0</v>
      </c>
      <c r="J155" s="206" t="str">
        <f t="shared" si="12"/>
        <v>06 繊維製品</v>
      </c>
      <c r="K155" s="207">
        <f>'２次効果'!N54</f>
        <v>0</v>
      </c>
      <c r="M155" s="199">
        <f>'２次効果'!H143</f>
        <v>0</v>
      </c>
      <c r="N155" s="170"/>
      <c r="O155" s="170"/>
      <c r="P155" s="204" t="s">
        <v>269</v>
      </c>
      <c r="Q155" s="210">
        <f>'２次効果'!J143</f>
        <v>0.19387188919257722</v>
      </c>
      <c r="R155" s="204" t="s">
        <v>270</v>
      </c>
      <c r="S155" s="222">
        <f>'２次効果'!L143</f>
        <v>0</v>
      </c>
      <c r="T155" s="170"/>
    </row>
    <row r="156" spans="1:22" ht="13.5">
      <c r="A156" s="170"/>
      <c r="B156" s="254"/>
      <c r="D156" s="195"/>
      <c r="E156" s="195"/>
      <c r="F156" s="197"/>
      <c r="G156" s="249" t="str">
        <f t="shared" si="10"/>
        <v>27 商業</v>
      </c>
      <c r="H156" s="209">
        <f>'２次効果'!J75</f>
        <v>0</v>
      </c>
      <c r="J156" s="206" t="str">
        <f t="shared" si="12"/>
        <v>07 パルプ・紙・木製品</v>
      </c>
      <c r="K156" s="207">
        <f>'２次効果'!N55</f>
        <v>0</v>
      </c>
      <c r="M156" s="199">
        <f>'２次効果'!H144</f>
        <v>0</v>
      </c>
      <c r="P156" s="204" t="s">
        <v>269</v>
      </c>
      <c r="Q156" s="210">
        <f>'２次効果'!J144</f>
        <v>9.9455245139687135E-2</v>
      </c>
      <c r="R156" s="204" t="s">
        <v>270</v>
      </c>
      <c r="S156" s="222">
        <f>'２次効果'!L144</f>
        <v>0</v>
      </c>
    </row>
    <row r="157" spans="1:22" ht="13.5">
      <c r="A157" s="170"/>
      <c r="B157" s="254"/>
      <c r="F157" s="197"/>
      <c r="G157" s="249" t="str">
        <f t="shared" si="10"/>
        <v>28 金融・保険</v>
      </c>
      <c r="H157" s="209">
        <f>'２次効果'!J76</f>
        <v>0</v>
      </c>
      <c r="J157" s="206" t="str">
        <f t="shared" si="12"/>
        <v>08 化学製品</v>
      </c>
      <c r="K157" s="207">
        <f>'２次効果'!N56</f>
        <v>0</v>
      </c>
      <c r="M157" s="199">
        <f>'２次効果'!H145</f>
        <v>0</v>
      </c>
      <c r="P157" s="204" t="s">
        <v>269</v>
      </c>
      <c r="Q157" s="210">
        <f>'２次効果'!J145</f>
        <v>0.10566892521252146</v>
      </c>
      <c r="R157" s="204" t="s">
        <v>270</v>
      </c>
      <c r="S157" s="222">
        <f>'２次効果'!L145</f>
        <v>0</v>
      </c>
    </row>
    <row r="158" spans="1:22" ht="13.5">
      <c r="A158" s="170"/>
      <c r="B158" s="254"/>
      <c r="F158" s="197"/>
      <c r="G158" s="249" t="str">
        <f t="shared" si="10"/>
        <v>29 不動産</v>
      </c>
      <c r="H158" s="209">
        <f>'２次効果'!J77</f>
        <v>0</v>
      </c>
      <c r="J158" s="206" t="str">
        <f t="shared" si="12"/>
        <v>09 石油・石炭製品</v>
      </c>
      <c r="K158" s="207">
        <f>'２次効果'!N57</f>
        <v>0</v>
      </c>
      <c r="M158" s="199">
        <f>'２次効果'!H146</f>
        <v>0</v>
      </c>
      <c r="P158" s="204" t="s">
        <v>269</v>
      </c>
      <c r="Q158" s="210">
        <f>'２次効果'!J146</f>
        <v>1.4187971301527148E-2</v>
      </c>
      <c r="R158" s="204" t="s">
        <v>270</v>
      </c>
      <c r="S158" s="222">
        <f>'２次効果'!L146</f>
        <v>0</v>
      </c>
    </row>
    <row r="159" spans="1:22" ht="13.5">
      <c r="A159" s="170"/>
      <c r="B159" s="170"/>
      <c r="F159" s="197"/>
      <c r="G159" s="249" t="str">
        <f t="shared" si="10"/>
        <v>30 運輸・郵便</v>
      </c>
      <c r="H159" s="209">
        <f>'２次効果'!J78</f>
        <v>0</v>
      </c>
      <c r="J159" s="206" t="str">
        <f t="shared" si="12"/>
        <v>10 プラスチック・ゴム製品</v>
      </c>
      <c r="K159" s="207">
        <f>'２次効果'!N58</f>
        <v>0</v>
      </c>
      <c r="M159" s="199">
        <f>'２次効果'!H147</f>
        <v>0</v>
      </c>
      <c r="P159" s="204" t="s">
        <v>269</v>
      </c>
      <c r="Q159" s="210">
        <f>'２次効果'!J147</f>
        <v>0.21111861656996553</v>
      </c>
      <c r="R159" s="204" t="s">
        <v>270</v>
      </c>
      <c r="S159" s="222">
        <f>'２次効果'!L147</f>
        <v>0</v>
      </c>
    </row>
    <row r="160" spans="1:22" ht="13.5">
      <c r="A160" s="170"/>
      <c r="B160" s="170"/>
      <c r="F160" s="197"/>
      <c r="G160" s="249" t="str">
        <f t="shared" si="10"/>
        <v>31 情報通信</v>
      </c>
      <c r="H160" s="209">
        <f>'２次効果'!J79</f>
        <v>0</v>
      </c>
      <c r="J160" s="206" t="str">
        <f t="shared" si="12"/>
        <v>11 窯業・土石製品</v>
      </c>
      <c r="K160" s="207">
        <f>'２次効果'!N59</f>
        <v>0</v>
      </c>
      <c r="M160" s="199">
        <f>'２次効果'!H148</f>
        <v>0</v>
      </c>
      <c r="P160" s="204" t="s">
        <v>269</v>
      </c>
      <c r="Q160" s="210">
        <f>'２次効果'!J148</f>
        <v>0.16122377415373684</v>
      </c>
      <c r="R160" s="204" t="s">
        <v>270</v>
      </c>
      <c r="S160" s="222">
        <f>'２次効果'!L148</f>
        <v>0</v>
      </c>
    </row>
    <row r="161" spans="1:22" ht="13.5">
      <c r="A161" s="170"/>
      <c r="B161" s="256"/>
      <c r="F161" s="197"/>
      <c r="G161" s="249" t="str">
        <f t="shared" si="10"/>
        <v>32 公務</v>
      </c>
      <c r="H161" s="209">
        <f>'２次効果'!J80</f>
        <v>0</v>
      </c>
      <c r="J161" s="206" t="str">
        <f t="shared" si="12"/>
        <v>12 鉄鋼</v>
      </c>
      <c r="K161" s="207">
        <f>'２次効果'!N60</f>
        <v>0</v>
      </c>
      <c r="L161" s="191"/>
      <c r="M161" s="199">
        <f>'２次効果'!H149</f>
        <v>0</v>
      </c>
      <c r="P161" s="204" t="s">
        <v>269</v>
      </c>
      <c r="Q161" s="210">
        <f>'２次効果'!J149</f>
        <v>0.13192912252812761</v>
      </c>
      <c r="R161" s="204" t="s">
        <v>270</v>
      </c>
      <c r="S161" s="222">
        <f>'２次効果'!L149</f>
        <v>0</v>
      </c>
    </row>
    <row r="162" spans="1:22" ht="13.5">
      <c r="A162" s="249"/>
      <c r="B162" s="257"/>
      <c r="F162" s="197"/>
      <c r="G162" s="249" t="str">
        <f t="shared" si="10"/>
        <v>33 教育・研究</v>
      </c>
      <c r="H162" s="209">
        <f>'２次効果'!J81</f>
        <v>0</v>
      </c>
      <c r="J162" s="206" t="str">
        <f t="shared" si="12"/>
        <v>13 非鉄金属</v>
      </c>
      <c r="K162" s="207">
        <f>'２次効果'!N61</f>
        <v>0</v>
      </c>
      <c r="L162" s="208"/>
      <c r="M162" s="199">
        <f>'２次効果'!H150</f>
        <v>0</v>
      </c>
      <c r="P162" s="204" t="s">
        <v>269</v>
      </c>
      <c r="Q162" s="210">
        <f>'２次効果'!J150</f>
        <v>6.1063145928351194E-2</v>
      </c>
      <c r="R162" s="204" t="s">
        <v>270</v>
      </c>
      <c r="S162" s="222">
        <f>'２次効果'!L150</f>
        <v>0</v>
      </c>
    </row>
    <row r="163" spans="1:22" ht="13.5">
      <c r="A163" s="249"/>
      <c r="B163" s="257"/>
      <c r="F163" s="197"/>
      <c r="G163" s="249" t="str">
        <f t="shared" si="10"/>
        <v>34 医療・福祉</v>
      </c>
      <c r="H163" s="209">
        <f>'２次効果'!J82</f>
        <v>0</v>
      </c>
      <c r="J163" s="206" t="str">
        <f t="shared" si="12"/>
        <v>14 金属製品</v>
      </c>
      <c r="K163" s="207">
        <f>'２次効果'!N62</f>
        <v>0</v>
      </c>
      <c r="L163" s="208"/>
      <c r="M163" s="199">
        <f>'２次効果'!H151</f>
        <v>0</v>
      </c>
      <c r="P163" s="204" t="s">
        <v>269</v>
      </c>
      <c r="Q163" s="210">
        <f>'２次効果'!J151</f>
        <v>0.20629961665006491</v>
      </c>
      <c r="R163" s="204" t="s">
        <v>270</v>
      </c>
      <c r="S163" s="222">
        <f>'２次効果'!L151</f>
        <v>0</v>
      </c>
    </row>
    <row r="164" spans="1:22" ht="13.5">
      <c r="A164" s="249"/>
      <c r="B164" s="257"/>
      <c r="F164" s="197"/>
      <c r="G164" s="249" t="str">
        <f t="shared" si="10"/>
        <v>35 他に分類されない会員制団体</v>
      </c>
      <c r="H164" s="209">
        <f>'２次効果'!J83</f>
        <v>0</v>
      </c>
      <c r="J164" s="206" t="str">
        <f t="shared" si="12"/>
        <v>15 はん用機械</v>
      </c>
      <c r="K164" s="207">
        <f>'２次効果'!N63</f>
        <v>0</v>
      </c>
      <c r="L164" s="208"/>
      <c r="M164" s="199">
        <f>'２次効果'!H152</f>
        <v>0</v>
      </c>
      <c r="P164" s="204" t="s">
        <v>269</v>
      </c>
      <c r="Q164" s="210">
        <f>'２次効果'!J152</f>
        <v>0.18002712783994573</v>
      </c>
      <c r="R164" s="204" t="s">
        <v>270</v>
      </c>
      <c r="S164" s="222">
        <f>'２次効果'!L152</f>
        <v>0</v>
      </c>
    </row>
    <row r="165" spans="1:22">
      <c r="A165" s="249"/>
      <c r="B165" s="257"/>
      <c r="G165" s="249" t="str">
        <f t="shared" si="10"/>
        <v>36 対事業所サービス</v>
      </c>
      <c r="H165" s="209">
        <f>'２次効果'!J84</f>
        <v>0</v>
      </c>
      <c r="J165" s="206" t="str">
        <f t="shared" si="12"/>
        <v>16 生産用機械</v>
      </c>
      <c r="K165" s="207">
        <f>'２次効果'!N64</f>
        <v>0</v>
      </c>
      <c r="L165" s="208"/>
      <c r="M165" s="199">
        <f>'２次効果'!H153</f>
        <v>0</v>
      </c>
      <c r="P165" s="204" t="s">
        <v>269</v>
      </c>
      <c r="Q165" s="210">
        <f>'２次効果'!J153</f>
        <v>0.2828126287375578</v>
      </c>
      <c r="R165" s="204" t="s">
        <v>270</v>
      </c>
      <c r="S165" s="222">
        <f>'２次効果'!L153</f>
        <v>0</v>
      </c>
    </row>
    <row r="166" spans="1:22">
      <c r="A166" s="249"/>
      <c r="B166" s="257"/>
      <c r="G166" s="249" t="str">
        <f t="shared" si="10"/>
        <v>37 対個人サービス</v>
      </c>
      <c r="H166" s="209">
        <f>'２次効果'!J85</f>
        <v>0</v>
      </c>
      <c r="J166" s="206" t="str">
        <f t="shared" si="12"/>
        <v>17 業務用機械</v>
      </c>
      <c r="K166" s="207">
        <f>'２次効果'!N65</f>
        <v>0</v>
      </c>
      <c r="L166" s="208"/>
      <c r="M166" s="199">
        <f>'２次効果'!H154</f>
        <v>0</v>
      </c>
      <c r="O166" s="171"/>
      <c r="P166" s="204" t="s">
        <v>269</v>
      </c>
      <c r="Q166" s="210">
        <f>'２次効果'!J154</f>
        <v>0.13426714619218877</v>
      </c>
      <c r="R166" s="204" t="s">
        <v>270</v>
      </c>
      <c r="S166" s="222">
        <f>'２次効果'!L154</f>
        <v>0</v>
      </c>
    </row>
    <row r="167" spans="1:22">
      <c r="A167" s="249"/>
      <c r="B167" s="257"/>
      <c r="G167" s="249" t="str">
        <f t="shared" si="10"/>
        <v>38 事務用品</v>
      </c>
      <c r="H167" s="209">
        <f>'２次効果'!J86</f>
        <v>0</v>
      </c>
      <c r="J167" s="206" t="str">
        <f t="shared" si="12"/>
        <v>18 電子部品</v>
      </c>
      <c r="K167" s="207">
        <f>'２次効果'!N66</f>
        <v>0</v>
      </c>
      <c r="L167" s="208"/>
      <c r="M167" s="199">
        <f>'２次効果'!H155</f>
        <v>0</v>
      </c>
      <c r="P167" s="204" t="s">
        <v>269</v>
      </c>
      <c r="Q167" s="210">
        <f>'２次効果'!J155</f>
        <v>4.260131777623772E-2</v>
      </c>
      <c r="R167" s="204" t="s">
        <v>270</v>
      </c>
      <c r="S167" s="222">
        <f>'２次効果'!L155</f>
        <v>0</v>
      </c>
    </row>
    <row r="168" spans="1:22">
      <c r="A168" s="249"/>
      <c r="B168" s="257"/>
      <c r="G168" s="249" t="str">
        <f t="shared" si="10"/>
        <v>39 分類不明</v>
      </c>
      <c r="H168" s="209">
        <f>'２次効果'!J87</f>
        <v>0</v>
      </c>
      <c r="J168" s="206" t="str">
        <f t="shared" si="12"/>
        <v>19 電気機械</v>
      </c>
      <c r="K168" s="207">
        <f>'２次効果'!N67</f>
        <v>0</v>
      </c>
      <c r="L168" s="208"/>
      <c r="M168" s="199">
        <f>'２次効果'!H156</f>
        <v>0</v>
      </c>
      <c r="P168" s="204" t="s">
        <v>269</v>
      </c>
      <c r="Q168" s="210">
        <f>'２次効果'!J156</f>
        <v>0.18477278451941739</v>
      </c>
      <c r="R168" s="204" t="s">
        <v>270</v>
      </c>
      <c r="S168" s="222">
        <f>'２次効果'!L156</f>
        <v>0</v>
      </c>
    </row>
    <row r="169" spans="1:22">
      <c r="A169" s="249"/>
      <c r="B169" s="257"/>
      <c r="G169" s="249" t="str">
        <f t="shared" si="10"/>
        <v>合計</v>
      </c>
      <c r="H169" s="217">
        <f>SUM(H130:H168)</f>
        <v>0</v>
      </c>
      <c r="J169" s="206" t="str">
        <f t="shared" si="12"/>
        <v>20 情報通信機器</v>
      </c>
      <c r="K169" s="207">
        <f>'２次効果'!N68</f>
        <v>0</v>
      </c>
      <c r="L169" s="208"/>
      <c r="M169" s="199">
        <f>'２次効果'!H157</f>
        <v>0</v>
      </c>
      <c r="P169" s="204" t="s">
        <v>269</v>
      </c>
      <c r="Q169" s="210">
        <f>'２次効果'!J157</f>
        <v>0.14294926913155631</v>
      </c>
      <c r="R169" s="204" t="s">
        <v>270</v>
      </c>
      <c r="S169" s="222">
        <f>'２次効果'!L157</f>
        <v>0</v>
      </c>
    </row>
    <row r="170" spans="1:22">
      <c r="A170" s="249"/>
      <c r="B170" s="257"/>
      <c r="G170" s="170"/>
      <c r="H170" s="170"/>
      <c r="J170" s="206" t="str">
        <f t="shared" si="12"/>
        <v>21 輸送機械</v>
      </c>
      <c r="K170" s="207">
        <f>'２次効果'!N69</f>
        <v>0</v>
      </c>
      <c r="L170" s="208"/>
      <c r="M170" s="199">
        <f>'２次効果'!H158</f>
        <v>0</v>
      </c>
      <c r="P170" s="204" t="s">
        <v>269</v>
      </c>
      <c r="Q170" s="210">
        <f>'２次効果'!J158</f>
        <v>7.6093477294440492E-2</v>
      </c>
      <c r="R170" s="204" t="s">
        <v>270</v>
      </c>
      <c r="S170" s="222">
        <f>'２次効果'!L158</f>
        <v>0</v>
      </c>
      <c r="U170" s="170"/>
    </row>
    <row r="171" spans="1:22">
      <c r="A171" s="249"/>
      <c r="B171" s="257"/>
      <c r="G171" s="249"/>
      <c r="H171" s="209"/>
      <c r="J171" s="206" t="str">
        <f t="shared" si="12"/>
        <v>22 その他の製造工業製品</v>
      </c>
      <c r="K171" s="207">
        <f>'２次効果'!N70</f>
        <v>0</v>
      </c>
      <c r="L171" s="208"/>
      <c r="M171" s="199">
        <f>'２次効果'!H159</f>
        <v>0</v>
      </c>
      <c r="P171" s="204" t="s">
        <v>269</v>
      </c>
      <c r="Q171" s="210">
        <f>'２次効果'!J159</f>
        <v>0.20360742705570292</v>
      </c>
      <c r="R171" s="204" t="s">
        <v>270</v>
      </c>
      <c r="S171" s="222">
        <f>'２次効果'!L159</f>
        <v>0</v>
      </c>
      <c r="U171" s="249"/>
      <c r="V171" s="258"/>
    </row>
    <row r="172" spans="1:22">
      <c r="A172" s="249"/>
      <c r="B172" s="257"/>
      <c r="G172" s="170"/>
      <c r="H172" s="170"/>
      <c r="J172" s="206" t="str">
        <f t="shared" si="12"/>
        <v>23 建設</v>
      </c>
      <c r="K172" s="207">
        <f>'２次効果'!N71</f>
        <v>0</v>
      </c>
      <c r="L172" s="208"/>
      <c r="M172" s="199">
        <f>'２次効果'!H160</f>
        <v>0</v>
      </c>
      <c r="P172" s="204" t="s">
        <v>269</v>
      </c>
      <c r="Q172" s="210">
        <f>'２次効果'!J160</f>
        <v>0.27714572358566103</v>
      </c>
      <c r="R172" s="204" t="s">
        <v>270</v>
      </c>
      <c r="S172" s="222">
        <f>'２次効果'!L160</f>
        <v>0</v>
      </c>
      <c r="U172" s="170"/>
      <c r="V172" s="258"/>
    </row>
    <row r="173" spans="1:22">
      <c r="A173" s="249"/>
      <c r="B173" s="257"/>
      <c r="G173" s="170"/>
      <c r="H173" s="170"/>
      <c r="J173" s="206" t="str">
        <f t="shared" si="12"/>
        <v>24 電力・ガス・熱供給</v>
      </c>
      <c r="K173" s="207">
        <f>'２次効果'!N72</f>
        <v>0</v>
      </c>
      <c r="L173" s="208"/>
      <c r="M173" s="199">
        <f>'２次効果'!H161</f>
        <v>0</v>
      </c>
      <c r="P173" s="204" t="s">
        <v>269</v>
      </c>
      <c r="Q173" s="210">
        <f>'２次効果'!J161</f>
        <v>4.1925836098185759E-2</v>
      </c>
      <c r="R173" s="204" t="s">
        <v>270</v>
      </c>
      <c r="S173" s="222">
        <f>'２次効果'!L161</f>
        <v>0</v>
      </c>
    </row>
    <row r="174" spans="1:22">
      <c r="A174" s="249"/>
      <c r="B174" s="257"/>
      <c r="J174" s="206" t="str">
        <f t="shared" si="12"/>
        <v>25 水道</v>
      </c>
      <c r="K174" s="207">
        <f>'２次効果'!N73</f>
        <v>0</v>
      </c>
      <c r="L174" s="208"/>
      <c r="M174" s="199">
        <f>'２次効果'!H162</f>
        <v>0</v>
      </c>
      <c r="P174" s="204" t="s">
        <v>269</v>
      </c>
      <c r="Q174" s="210">
        <f>'２次効果'!J162</f>
        <v>9.2156862745098045E-2</v>
      </c>
      <c r="R174" s="204" t="s">
        <v>270</v>
      </c>
      <c r="S174" s="222">
        <f>'２次効果'!L162</f>
        <v>0</v>
      </c>
    </row>
    <row r="175" spans="1:22">
      <c r="A175" s="249"/>
      <c r="B175" s="257"/>
      <c r="J175" s="206" t="str">
        <f t="shared" si="12"/>
        <v>26 廃棄物処理</v>
      </c>
      <c r="K175" s="207">
        <f>'２次効果'!N74</f>
        <v>0</v>
      </c>
      <c r="L175" s="208"/>
      <c r="M175" s="199">
        <f>'２次効果'!H163</f>
        <v>0</v>
      </c>
      <c r="P175" s="204" t="s">
        <v>269</v>
      </c>
      <c r="Q175" s="210">
        <f>'２次効果'!J163</f>
        <v>0.33340707420790011</v>
      </c>
      <c r="R175" s="204" t="s">
        <v>270</v>
      </c>
      <c r="S175" s="222">
        <f>'２次効果'!L163</f>
        <v>0</v>
      </c>
    </row>
    <row r="176" spans="1:22">
      <c r="A176" s="249"/>
      <c r="B176" s="257"/>
      <c r="J176" s="206" t="str">
        <f t="shared" si="12"/>
        <v>27 商業</v>
      </c>
      <c r="K176" s="207">
        <f>'２次効果'!N75</f>
        <v>0</v>
      </c>
      <c r="L176" s="208"/>
      <c r="M176" s="199">
        <f>'２次効果'!H164</f>
        <v>0</v>
      </c>
      <c r="P176" s="204" t="s">
        <v>269</v>
      </c>
      <c r="Q176" s="210">
        <f>'２次効果'!J164</f>
        <v>0.38421812624208845</v>
      </c>
      <c r="R176" s="204" t="s">
        <v>270</v>
      </c>
      <c r="S176" s="222">
        <f>'２次効果'!L164</f>
        <v>0</v>
      </c>
    </row>
    <row r="177" spans="1:19">
      <c r="A177" s="249"/>
      <c r="B177" s="257"/>
      <c r="J177" s="206" t="str">
        <f t="shared" si="12"/>
        <v>28 金融・保険</v>
      </c>
      <c r="K177" s="207">
        <f>'２次効果'!N76</f>
        <v>0</v>
      </c>
      <c r="L177" s="208"/>
      <c r="M177" s="199">
        <f>'２次効果'!H165</f>
        <v>0</v>
      </c>
      <c r="P177" s="204" t="s">
        <v>269</v>
      </c>
      <c r="Q177" s="210">
        <f>'２次効果'!J165</f>
        <v>0.24672363183754664</v>
      </c>
      <c r="R177" s="204" t="s">
        <v>270</v>
      </c>
      <c r="S177" s="222">
        <f>'２次効果'!L165</f>
        <v>0</v>
      </c>
    </row>
    <row r="178" spans="1:19">
      <c r="A178" s="249"/>
      <c r="B178" s="257"/>
      <c r="J178" s="206" t="str">
        <f t="shared" si="12"/>
        <v>29 不動産</v>
      </c>
      <c r="K178" s="207">
        <f>'２次効果'!N77</f>
        <v>0</v>
      </c>
      <c r="L178" s="208"/>
      <c r="M178" s="199">
        <f>'２次効果'!H166</f>
        <v>0</v>
      </c>
      <c r="P178" s="204" t="s">
        <v>269</v>
      </c>
      <c r="Q178" s="210">
        <f>'２次効果'!J166</f>
        <v>3.6765593532992233E-2</v>
      </c>
      <c r="R178" s="204" t="s">
        <v>270</v>
      </c>
      <c r="S178" s="222">
        <f>'２次効果'!L166</f>
        <v>0</v>
      </c>
    </row>
    <row r="179" spans="1:19">
      <c r="A179" s="249"/>
      <c r="B179" s="257"/>
      <c r="J179" s="206" t="str">
        <f t="shared" si="12"/>
        <v>30 運輸・郵便</v>
      </c>
      <c r="K179" s="207">
        <f>'２次効果'!N78</f>
        <v>0</v>
      </c>
      <c r="L179" s="208"/>
      <c r="M179" s="199">
        <f>'２次効果'!H167</f>
        <v>0</v>
      </c>
      <c r="P179" s="204" t="s">
        <v>269</v>
      </c>
      <c r="Q179" s="210">
        <f>'２次効果'!J167</f>
        <v>0.39396179473976684</v>
      </c>
      <c r="R179" s="204" t="s">
        <v>270</v>
      </c>
      <c r="S179" s="222">
        <f>'２次効果'!L167</f>
        <v>0</v>
      </c>
    </row>
    <row r="180" spans="1:19">
      <c r="A180" s="249"/>
      <c r="B180" s="257"/>
      <c r="J180" s="206" t="str">
        <f t="shared" si="12"/>
        <v>31 情報通信</v>
      </c>
      <c r="K180" s="207">
        <f>'２次効果'!N79</f>
        <v>0</v>
      </c>
      <c r="L180" s="208"/>
      <c r="M180" s="199">
        <f>'２次効果'!H168</f>
        <v>0</v>
      </c>
      <c r="P180" s="204" t="s">
        <v>269</v>
      </c>
      <c r="Q180" s="210">
        <f>'２次効果'!J168</f>
        <v>0.12668765675863172</v>
      </c>
      <c r="R180" s="204" t="s">
        <v>270</v>
      </c>
      <c r="S180" s="222">
        <f>'２次効果'!L168</f>
        <v>0</v>
      </c>
    </row>
    <row r="181" spans="1:19">
      <c r="A181" s="249"/>
      <c r="B181" s="257"/>
      <c r="J181" s="206" t="str">
        <f t="shared" si="12"/>
        <v>32 公務</v>
      </c>
      <c r="K181" s="207">
        <f>'２次効果'!N80</f>
        <v>0</v>
      </c>
      <c r="L181" s="208"/>
      <c r="M181" s="199">
        <f>'２次効果'!H169</f>
        <v>0</v>
      </c>
      <c r="P181" s="204" t="s">
        <v>269</v>
      </c>
      <c r="Q181" s="210">
        <f>'２次効果'!J169</f>
        <v>0.28123168332731141</v>
      </c>
      <c r="R181" s="204" t="s">
        <v>270</v>
      </c>
      <c r="S181" s="222">
        <f>'２次効果'!L169</f>
        <v>0</v>
      </c>
    </row>
    <row r="182" spans="1:19">
      <c r="A182" s="249"/>
      <c r="B182" s="257"/>
      <c r="J182" s="206" t="str">
        <f t="shared" si="12"/>
        <v>33 教育・研究</v>
      </c>
      <c r="K182" s="207">
        <f>'２次効果'!N81</f>
        <v>0</v>
      </c>
      <c r="L182" s="208"/>
      <c r="M182" s="199">
        <f>'２次効果'!H170</f>
        <v>0</v>
      </c>
      <c r="P182" s="204" t="s">
        <v>269</v>
      </c>
      <c r="Q182" s="210">
        <f>'２次効果'!J170</f>
        <v>0.40908238773947958</v>
      </c>
      <c r="R182" s="204" t="s">
        <v>270</v>
      </c>
      <c r="S182" s="222">
        <f>'２次効果'!L170</f>
        <v>0</v>
      </c>
    </row>
    <row r="183" spans="1:19">
      <c r="A183" s="249"/>
      <c r="B183" s="257"/>
      <c r="J183" s="206" t="str">
        <f t="shared" si="12"/>
        <v>34 医療・福祉</v>
      </c>
      <c r="K183" s="207">
        <f>'２次効果'!N82</f>
        <v>0</v>
      </c>
      <c r="L183" s="208"/>
      <c r="M183" s="199">
        <f>'２次効果'!H171</f>
        <v>0</v>
      </c>
      <c r="P183" s="204" t="s">
        <v>269</v>
      </c>
      <c r="Q183" s="210">
        <f>'２次効果'!J171</f>
        <v>0.44023930702977204</v>
      </c>
      <c r="R183" s="204" t="s">
        <v>270</v>
      </c>
      <c r="S183" s="222">
        <f>'２次効果'!L171</f>
        <v>0</v>
      </c>
    </row>
    <row r="184" spans="1:19">
      <c r="A184" s="249"/>
      <c r="B184" s="257"/>
      <c r="J184" s="206" t="str">
        <f t="shared" si="12"/>
        <v>35 他に分類されない会員制団体</v>
      </c>
      <c r="K184" s="207">
        <f>'２次効果'!N83</f>
        <v>0</v>
      </c>
      <c r="L184" s="208"/>
      <c r="M184" s="199">
        <f>'２次効果'!H172</f>
        <v>0</v>
      </c>
      <c r="P184" s="204" t="s">
        <v>269</v>
      </c>
      <c r="Q184" s="210">
        <f>'２次効果'!J172</f>
        <v>0.62009366516326514</v>
      </c>
      <c r="R184" s="204" t="s">
        <v>270</v>
      </c>
      <c r="S184" s="222">
        <f>'２次効果'!L172</f>
        <v>0</v>
      </c>
    </row>
    <row r="185" spans="1:19">
      <c r="A185" s="249"/>
      <c r="B185" s="257"/>
      <c r="J185" s="206" t="str">
        <f t="shared" si="12"/>
        <v>36 対事業所サービス</v>
      </c>
      <c r="K185" s="207">
        <f>'２次効果'!N84</f>
        <v>0</v>
      </c>
      <c r="L185" s="208"/>
      <c r="M185" s="199">
        <f>'２次効果'!H173</f>
        <v>0</v>
      </c>
      <c r="P185" s="204" t="s">
        <v>269</v>
      </c>
      <c r="Q185" s="210">
        <f>'２次効果'!J173</f>
        <v>0.31832002281802624</v>
      </c>
      <c r="R185" s="204" t="s">
        <v>270</v>
      </c>
      <c r="S185" s="222">
        <f>'２次効果'!L173</f>
        <v>0</v>
      </c>
    </row>
    <row r="186" spans="1:19">
      <c r="A186" s="249"/>
      <c r="B186" s="257"/>
      <c r="J186" s="206" t="str">
        <f t="shared" si="12"/>
        <v>37 対個人サービス</v>
      </c>
      <c r="K186" s="207">
        <f>'２次効果'!N85</f>
        <v>0</v>
      </c>
      <c r="L186" s="208"/>
      <c r="M186" s="199">
        <f>'２次効果'!H174</f>
        <v>0</v>
      </c>
      <c r="P186" s="204" t="s">
        <v>269</v>
      </c>
      <c r="Q186" s="210">
        <f>'２次効果'!J174</f>
        <v>0.2585324388992985</v>
      </c>
      <c r="R186" s="204" t="s">
        <v>270</v>
      </c>
      <c r="S186" s="222">
        <f>'２次効果'!L174</f>
        <v>0</v>
      </c>
    </row>
    <row r="187" spans="1:19">
      <c r="A187" s="249"/>
      <c r="B187" s="257"/>
      <c r="J187" s="206" t="str">
        <f t="shared" si="12"/>
        <v>38 事務用品</v>
      </c>
      <c r="K187" s="207">
        <f>'２次効果'!N86</f>
        <v>0</v>
      </c>
      <c r="L187" s="208"/>
      <c r="M187" s="199">
        <f>'２次効果'!H175</f>
        <v>0</v>
      </c>
      <c r="P187" s="204" t="s">
        <v>269</v>
      </c>
      <c r="Q187" s="210">
        <f>'２次効果'!J175</f>
        <v>0</v>
      </c>
      <c r="R187" s="204" t="s">
        <v>270</v>
      </c>
      <c r="S187" s="222">
        <f>'２次効果'!L175</f>
        <v>0</v>
      </c>
    </row>
    <row r="188" spans="1:19">
      <c r="A188" s="249"/>
      <c r="B188" s="257"/>
      <c r="J188" s="206" t="str">
        <f t="shared" si="12"/>
        <v>39 分類不明</v>
      </c>
      <c r="K188" s="207">
        <f>'２次効果'!N87</f>
        <v>0</v>
      </c>
      <c r="L188" s="208"/>
      <c r="M188" s="199">
        <f>'２次効果'!H176</f>
        <v>0</v>
      </c>
      <c r="P188" s="204" t="s">
        <v>269</v>
      </c>
      <c r="Q188" s="210">
        <f>'２次効果'!J176</f>
        <v>6.0533932795580432E-3</v>
      </c>
      <c r="R188" s="204" t="s">
        <v>270</v>
      </c>
      <c r="S188" s="222">
        <f>'２次効果'!L176</f>
        <v>0</v>
      </c>
    </row>
    <row r="189" spans="1:19">
      <c r="A189" s="249"/>
      <c r="B189" s="257"/>
      <c r="J189" s="206" t="str">
        <f t="shared" ref="J189" si="14">U62</f>
        <v>合計</v>
      </c>
      <c r="K189" s="219">
        <f>SUM(K150:K188)</f>
        <v>0</v>
      </c>
      <c r="L189" s="208"/>
      <c r="M189" s="198">
        <f>SUM(M150:M188)</f>
        <v>0</v>
      </c>
      <c r="S189" s="198">
        <f>SUM(S150:S188)</f>
        <v>0</v>
      </c>
    </row>
    <row r="190" spans="1:19">
      <c r="A190" s="249"/>
      <c r="B190" s="257"/>
      <c r="L190" s="208"/>
    </row>
    <row r="191" spans="1:19">
      <c r="A191" s="249"/>
      <c r="B191" s="257"/>
      <c r="J191" s="206"/>
      <c r="K191" s="259"/>
      <c r="L191" s="208"/>
      <c r="M191" s="199"/>
      <c r="P191" s="204"/>
      <c r="Q191" s="210"/>
      <c r="R191" s="204"/>
      <c r="S191" s="222"/>
    </row>
  </sheetData>
  <mergeCells count="14">
    <mergeCell ref="V113:V114"/>
    <mergeCell ref="N137:S137"/>
    <mergeCell ref="B3:C3"/>
    <mergeCell ref="W6:X6"/>
    <mergeCell ref="U7:U11"/>
    <mergeCell ref="W8:W10"/>
    <mergeCell ref="U20:U22"/>
    <mergeCell ref="V20:V22"/>
    <mergeCell ref="W20:W22"/>
    <mergeCell ref="S147:S149"/>
    <mergeCell ref="M40:R40"/>
    <mergeCell ref="S48:S50"/>
    <mergeCell ref="U102:U104"/>
    <mergeCell ref="U113:U114"/>
  </mergeCells>
  <phoneticPr fontId="8"/>
  <pageMargins left="0.23622047244094491" right="0.39370078740157483" top="0.19685039370078741" bottom="0.19685039370078741" header="0.43307086614173229" footer="0.31496062992125984"/>
  <pageSetup paperSize="9" scale="49" fitToHeight="2" orientation="landscape" horizontalDpi="300" verticalDpi="1200" r:id="rId1"/>
  <headerFooter alignWithMargins="0"/>
  <rowBreaks count="1" manualBreakCount="1">
    <brk id="9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I61"/>
  <sheetViews>
    <sheetView workbookViewId="0"/>
  </sheetViews>
  <sheetFormatPr defaultRowHeight="12"/>
  <cols>
    <col min="1" max="1" width="2.625" style="524" customWidth="1"/>
    <col min="2" max="2" width="25" style="524" customWidth="1"/>
    <col min="3" max="5" width="12.25" style="524" customWidth="1"/>
    <col min="6" max="6" width="1.25" style="524" customWidth="1"/>
    <col min="7" max="7" width="2.375" style="524" customWidth="1"/>
    <col min="8" max="8" width="25.25" style="524" customWidth="1"/>
    <col min="9" max="9" width="12.375" style="524" customWidth="1"/>
    <col min="10" max="10" width="4" style="524" customWidth="1"/>
    <col min="11" max="16384" width="9" style="524"/>
  </cols>
  <sheetData>
    <row r="1" spans="2:9" ht="12.4" customHeight="1"/>
    <row r="2" spans="2:9" ht="12.4" customHeight="1">
      <c r="E2" s="525"/>
    </row>
    <row r="3" spans="2:9" ht="12.4" customHeight="1">
      <c r="E3" s="525"/>
    </row>
    <row r="4" spans="2:9" ht="12.4" customHeight="1"/>
    <row r="5" spans="2:9" ht="12.75" thickBot="1">
      <c r="B5" s="524" t="s">
        <v>100</v>
      </c>
      <c r="D5" s="526"/>
      <c r="E5" s="524" t="s">
        <v>326</v>
      </c>
      <c r="H5" s="524" t="s">
        <v>144</v>
      </c>
      <c r="I5" s="525" t="s">
        <v>145</v>
      </c>
    </row>
    <row r="6" spans="2:9">
      <c r="B6" s="683"/>
      <c r="C6" s="527"/>
      <c r="D6" s="528"/>
      <c r="E6" s="529"/>
      <c r="H6" s="686"/>
      <c r="I6" s="689" t="s">
        <v>9</v>
      </c>
    </row>
    <row r="7" spans="2:9" ht="12.2" customHeight="1">
      <c r="B7" s="684"/>
      <c r="C7" s="530"/>
      <c r="D7" s="692" t="s">
        <v>102</v>
      </c>
      <c r="E7" s="531"/>
      <c r="H7" s="684"/>
      <c r="I7" s="690"/>
    </row>
    <row r="8" spans="2:9" ht="12.2" customHeight="1">
      <c r="B8" s="684"/>
      <c r="C8" s="532" t="s">
        <v>103</v>
      </c>
      <c r="D8" s="693"/>
      <c r="E8" s="533" t="s">
        <v>104</v>
      </c>
      <c r="H8" s="684"/>
      <c r="I8" s="690"/>
    </row>
    <row r="9" spans="2:9" ht="12.2" customHeight="1">
      <c r="B9" s="684"/>
      <c r="C9" s="534"/>
      <c r="D9" s="694"/>
      <c r="E9" s="535" t="s">
        <v>105</v>
      </c>
      <c r="H9" s="687"/>
      <c r="I9" s="690"/>
    </row>
    <row r="10" spans="2:9">
      <c r="B10" s="685"/>
      <c r="C10" s="536"/>
      <c r="D10" s="536"/>
      <c r="E10" s="537" t="s">
        <v>106</v>
      </c>
      <c r="H10" s="688"/>
      <c r="I10" s="691"/>
    </row>
    <row r="11" spans="2:9">
      <c r="B11" s="538" t="s">
        <v>107</v>
      </c>
      <c r="C11" s="539">
        <f>+体系図!V12</f>
        <v>0</v>
      </c>
      <c r="D11" s="540">
        <f>+体系図!W12</f>
        <v>0</v>
      </c>
      <c r="E11" s="541">
        <f>+体系図!X12</f>
        <v>0</v>
      </c>
      <c r="H11" s="542" t="s">
        <v>107</v>
      </c>
      <c r="I11" s="543">
        <f>+体系図!V105</f>
        <v>0</v>
      </c>
    </row>
    <row r="12" spans="2:9">
      <c r="B12" s="544" t="s">
        <v>108</v>
      </c>
      <c r="C12" s="545">
        <f>+体系図!V13</f>
        <v>0</v>
      </c>
      <c r="D12" s="545">
        <f>+体系図!W13</f>
        <v>0</v>
      </c>
      <c r="E12" s="546">
        <f>+体系図!X13</f>
        <v>0</v>
      </c>
      <c r="H12" s="547" t="s">
        <v>108</v>
      </c>
      <c r="I12" s="548">
        <f>+体系図!V106</f>
        <v>0</v>
      </c>
    </row>
    <row r="13" spans="2:9">
      <c r="B13" s="549" t="s">
        <v>68</v>
      </c>
      <c r="C13" s="550">
        <f>+体系図!V14</f>
        <v>0</v>
      </c>
      <c r="D13" s="550">
        <f>+体系図!W14</f>
        <v>0</v>
      </c>
      <c r="E13" s="551">
        <f>+体系図!X14</f>
        <v>0</v>
      </c>
      <c r="H13" s="552" t="s">
        <v>68</v>
      </c>
      <c r="I13" s="553">
        <f>+体系図!V107</f>
        <v>0</v>
      </c>
    </row>
    <row r="14" spans="2:9" ht="12.75" thickBot="1">
      <c r="B14" s="554" t="s">
        <v>62</v>
      </c>
      <c r="C14" s="555">
        <f>SUM(C11:C13)</f>
        <v>0</v>
      </c>
      <c r="D14" s="555">
        <f>SUM(D11:D13)</f>
        <v>0</v>
      </c>
      <c r="E14" s="556">
        <f>SUM(E11:E13)</f>
        <v>0</v>
      </c>
      <c r="H14" s="557" t="s">
        <v>62</v>
      </c>
      <c r="I14" s="558">
        <f>+SUM(I11:I13)</f>
        <v>0</v>
      </c>
    </row>
    <row r="15" spans="2:9">
      <c r="B15" s="559" t="s">
        <v>327</v>
      </c>
      <c r="C15" s="560"/>
      <c r="D15" s="560"/>
      <c r="E15" s="560"/>
      <c r="H15" s="561" t="s">
        <v>109</v>
      </c>
      <c r="I15" s="562"/>
    </row>
    <row r="16" spans="2:9">
      <c r="B16" s="563"/>
      <c r="H16" s="563" t="s">
        <v>110</v>
      </c>
      <c r="I16" s="562"/>
    </row>
    <row r="18" spans="2:9" ht="12.2" customHeight="1" thickBot="1">
      <c r="B18" s="137" t="s">
        <v>330</v>
      </c>
      <c r="C18" s="137"/>
      <c r="D18" s="523"/>
      <c r="E18" s="523" t="s">
        <v>326</v>
      </c>
      <c r="H18" s="137" t="s">
        <v>331</v>
      </c>
      <c r="I18" s="139" t="s">
        <v>328</v>
      </c>
    </row>
    <row r="19" spans="2:9" ht="12.2" customHeight="1">
      <c r="B19" s="678"/>
      <c r="C19" s="679" t="s">
        <v>111</v>
      </c>
      <c r="D19" s="682" t="s">
        <v>112</v>
      </c>
      <c r="E19" s="522" t="s">
        <v>104</v>
      </c>
      <c r="H19" s="668"/>
      <c r="I19" s="670" t="s">
        <v>9</v>
      </c>
    </row>
    <row r="20" spans="2:9" ht="12.2" customHeight="1">
      <c r="B20" s="666"/>
      <c r="C20" s="680"/>
      <c r="D20" s="680"/>
      <c r="E20" s="175" t="s">
        <v>105</v>
      </c>
      <c r="H20" s="695"/>
      <c r="I20" s="697"/>
    </row>
    <row r="21" spans="2:9" ht="12.2" customHeight="1">
      <c r="B21" s="667"/>
      <c r="C21" s="681"/>
      <c r="D21" s="681"/>
      <c r="E21" s="176" t="s">
        <v>106</v>
      </c>
      <c r="H21" s="696"/>
      <c r="I21" s="698"/>
    </row>
    <row r="22" spans="2:9" ht="12.2" customHeight="1">
      <c r="B22" s="244" t="str">
        <f>体系図!U23</f>
        <v>01 農業</v>
      </c>
      <c r="C22" s="177">
        <f>+体系図!V23</f>
        <v>0</v>
      </c>
      <c r="D22" s="178">
        <f>+体系図!W23</f>
        <v>0</v>
      </c>
      <c r="E22" s="179">
        <f>+体系図!X23</f>
        <v>0</v>
      </c>
      <c r="H22" s="244" t="str">
        <f>体系図!U23</f>
        <v>01 農業</v>
      </c>
      <c r="I22" s="245">
        <f>+体系図!V115</f>
        <v>0</v>
      </c>
    </row>
    <row r="23" spans="2:9">
      <c r="B23" s="246" t="str">
        <f>体系図!U24</f>
        <v>02 林業</v>
      </c>
      <c r="C23" s="181">
        <f>+体系図!V24</f>
        <v>0</v>
      </c>
      <c r="D23" s="181">
        <f>+体系図!W24</f>
        <v>0</v>
      </c>
      <c r="E23" s="182">
        <f>+体系図!X24</f>
        <v>0</v>
      </c>
      <c r="H23" s="246" t="str">
        <f>体系図!U24</f>
        <v>02 林業</v>
      </c>
      <c r="I23" s="247">
        <f>+体系図!V116</f>
        <v>0</v>
      </c>
    </row>
    <row r="24" spans="2:9">
      <c r="B24" s="246" t="str">
        <f>体系図!U25</f>
        <v>03 漁業</v>
      </c>
      <c r="C24" s="181">
        <f>+体系図!V25</f>
        <v>0</v>
      </c>
      <c r="D24" s="181">
        <f>+体系図!W25</f>
        <v>0</v>
      </c>
      <c r="E24" s="182">
        <f>+体系図!X25</f>
        <v>0</v>
      </c>
      <c r="H24" s="246" t="str">
        <f>体系図!U25</f>
        <v>03 漁業</v>
      </c>
      <c r="I24" s="247">
        <f>+体系図!V117</f>
        <v>0</v>
      </c>
    </row>
    <row r="25" spans="2:9">
      <c r="B25" s="246" t="str">
        <f>体系図!U26</f>
        <v>04 鉱業</v>
      </c>
      <c r="C25" s="181">
        <f>+体系図!V26</f>
        <v>0</v>
      </c>
      <c r="D25" s="181">
        <f>+体系図!W26</f>
        <v>0</v>
      </c>
      <c r="E25" s="182">
        <f>+体系図!X26</f>
        <v>0</v>
      </c>
      <c r="H25" s="246" t="str">
        <f>体系図!U26</f>
        <v>04 鉱業</v>
      </c>
      <c r="I25" s="247">
        <f>+体系図!V118</f>
        <v>0</v>
      </c>
    </row>
    <row r="26" spans="2:9">
      <c r="B26" s="246" t="str">
        <f>体系図!U27</f>
        <v>05 飲食料品</v>
      </c>
      <c r="C26" s="181">
        <f>+体系図!V27</f>
        <v>0</v>
      </c>
      <c r="D26" s="181">
        <f>+体系図!W27</f>
        <v>0</v>
      </c>
      <c r="E26" s="182">
        <f>+体系図!X27</f>
        <v>0</v>
      </c>
      <c r="H26" s="246" t="str">
        <f>体系図!U27</f>
        <v>05 飲食料品</v>
      </c>
      <c r="I26" s="247">
        <f>+体系図!V119</f>
        <v>0</v>
      </c>
    </row>
    <row r="27" spans="2:9">
      <c r="B27" s="246" t="str">
        <f>体系図!U28</f>
        <v>06 繊維製品</v>
      </c>
      <c r="C27" s="181">
        <f>+体系図!V28</f>
        <v>0</v>
      </c>
      <c r="D27" s="181">
        <f>+体系図!W28</f>
        <v>0</v>
      </c>
      <c r="E27" s="182">
        <f>+体系図!X28</f>
        <v>0</v>
      </c>
      <c r="H27" s="246" t="str">
        <f>体系図!U28</f>
        <v>06 繊維製品</v>
      </c>
      <c r="I27" s="247">
        <f>+体系図!V120</f>
        <v>0</v>
      </c>
    </row>
    <row r="28" spans="2:9">
      <c r="B28" s="246" t="str">
        <f>体系図!U29</f>
        <v>07 パルプ・紙・木製品</v>
      </c>
      <c r="C28" s="181">
        <f>+体系図!V29</f>
        <v>0</v>
      </c>
      <c r="D28" s="181">
        <f>+体系図!W29</f>
        <v>0</v>
      </c>
      <c r="E28" s="182">
        <f>+体系図!X29</f>
        <v>0</v>
      </c>
      <c r="H28" s="246" t="str">
        <f>体系図!U29</f>
        <v>07 パルプ・紙・木製品</v>
      </c>
      <c r="I28" s="247">
        <f>+体系図!V121</f>
        <v>0</v>
      </c>
    </row>
    <row r="29" spans="2:9">
      <c r="B29" s="246" t="str">
        <f>体系図!U30</f>
        <v>08 化学製品</v>
      </c>
      <c r="C29" s="181">
        <f>+体系図!V30</f>
        <v>0</v>
      </c>
      <c r="D29" s="181">
        <f>+体系図!W30</f>
        <v>0</v>
      </c>
      <c r="E29" s="182">
        <f>+体系図!X30</f>
        <v>0</v>
      </c>
      <c r="H29" s="246" t="str">
        <f>体系図!U30</f>
        <v>08 化学製品</v>
      </c>
      <c r="I29" s="247">
        <f>+体系図!V122</f>
        <v>0</v>
      </c>
    </row>
    <row r="30" spans="2:9">
      <c r="B30" s="246" t="str">
        <f>体系図!U31</f>
        <v>09 石油・石炭製品</v>
      </c>
      <c r="C30" s="181">
        <f>+体系図!V31</f>
        <v>0</v>
      </c>
      <c r="D30" s="181">
        <f>+体系図!W31</f>
        <v>0</v>
      </c>
      <c r="E30" s="182">
        <f>+体系図!X31</f>
        <v>0</v>
      </c>
      <c r="H30" s="246" t="str">
        <f>体系図!U31</f>
        <v>09 石油・石炭製品</v>
      </c>
      <c r="I30" s="247">
        <f>+体系図!V123</f>
        <v>0</v>
      </c>
    </row>
    <row r="31" spans="2:9">
      <c r="B31" s="246" t="str">
        <f>体系図!U32</f>
        <v>10 プラスチック・ゴム製品</v>
      </c>
      <c r="C31" s="181">
        <f>+体系図!V32</f>
        <v>0</v>
      </c>
      <c r="D31" s="181">
        <f>+体系図!W32</f>
        <v>0</v>
      </c>
      <c r="E31" s="182">
        <f>+体系図!X32</f>
        <v>0</v>
      </c>
      <c r="H31" s="246" t="str">
        <f>体系図!U32</f>
        <v>10 プラスチック・ゴム製品</v>
      </c>
      <c r="I31" s="247">
        <f>+体系図!V124</f>
        <v>0</v>
      </c>
    </row>
    <row r="32" spans="2:9">
      <c r="B32" s="246" t="str">
        <f>体系図!U33</f>
        <v>11 窯業・土石製品</v>
      </c>
      <c r="C32" s="181">
        <f>+体系図!V33</f>
        <v>0</v>
      </c>
      <c r="D32" s="181">
        <f>+体系図!W33</f>
        <v>0</v>
      </c>
      <c r="E32" s="182">
        <f>+体系図!X33</f>
        <v>0</v>
      </c>
      <c r="H32" s="246" t="str">
        <f>体系図!U33</f>
        <v>11 窯業・土石製品</v>
      </c>
      <c r="I32" s="247">
        <f>+体系図!V125</f>
        <v>0</v>
      </c>
    </row>
    <row r="33" spans="2:9">
      <c r="B33" s="246" t="str">
        <f>体系図!U34</f>
        <v>12 鉄鋼</v>
      </c>
      <c r="C33" s="181">
        <f>+体系図!V34</f>
        <v>0</v>
      </c>
      <c r="D33" s="181">
        <f>+体系図!W34</f>
        <v>0</v>
      </c>
      <c r="E33" s="182">
        <f>+体系図!X34</f>
        <v>0</v>
      </c>
      <c r="H33" s="246" t="str">
        <f>体系図!U34</f>
        <v>12 鉄鋼</v>
      </c>
      <c r="I33" s="247">
        <f>+体系図!V126</f>
        <v>0</v>
      </c>
    </row>
    <row r="34" spans="2:9">
      <c r="B34" s="246" t="str">
        <f>体系図!U35</f>
        <v>13 非鉄金属</v>
      </c>
      <c r="C34" s="188">
        <f>+体系図!V35</f>
        <v>0</v>
      </c>
      <c r="D34" s="188">
        <f>+体系図!W35</f>
        <v>0</v>
      </c>
      <c r="E34" s="189">
        <f>+体系図!X35</f>
        <v>0</v>
      </c>
      <c r="H34" s="246" t="str">
        <f>体系図!U35</f>
        <v>13 非鉄金属</v>
      </c>
      <c r="I34" s="247">
        <f>+体系図!V127</f>
        <v>0</v>
      </c>
    </row>
    <row r="35" spans="2:9">
      <c r="B35" s="246" t="str">
        <f>体系図!U36</f>
        <v>14 金属製品</v>
      </c>
      <c r="C35" s="181">
        <f>+体系図!V36</f>
        <v>0</v>
      </c>
      <c r="D35" s="181">
        <f>+体系図!W36</f>
        <v>0</v>
      </c>
      <c r="E35" s="192">
        <f>+体系図!X36</f>
        <v>0</v>
      </c>
      <c r="H35" s="246" t="str">
        <f>体系図!U36</f>
        <v>14 金属製品</v>
      </c>
      <c r="I35" s="247">
        <f>+体系図!V128</f>
        <v>0</v>
      </c>
    </row>
    <row r="36" spans="2:9">
      <c r="B36" s="246" t="str">
        <f>体系図!U37</f>
        <v>15 はん用機械</v>
      </c>
      <c r="C36" s="181">
        <f>+体系図!V37</f>
        <v>0</v>
      </c>
      <c r="D36" s="181">
        <f>+体系図!W37</f>
        <v>0</v>
      </c>
      <c r="E36" s="192">
        <f>+体系図!X37</f>
        <v>0</v>
      </c>
      <c r="H36" s="246" t="str">
        <f>体系図!U37</f>
        <v>15 はん用機械</v>
      </c>
      <c r="I36" s="247">
        <f>+体系図!V129</f>
        <v>0</v>
      </c>
    </row>
    <row r="37" spans="2:9">
      <c r="B37" s="250" t="str">
        <f>体系図!U38</f>
        <v>16 生産用機械</v>
      </c>
      <c r="C37" s="181">
        <f>+体系図!V38</f>
        <v>0</v>
      </c>
      <c r="D37" s="181">
        <f>+体系図!W38</f>
        <v>0</v>
      </c>
      <c r="E37" s="192">
        <f>+体系図!X38</f>
        <v>0</v>
      </c>
      <c r="H37" s="250" t="str">
        <f>体系図!U38</f>
        <v>16 生産用機械</v>
      </c>
      <c r="I37" s="247">
        <f>+体系図!V130</f>
        <v>0</v>
      </c>
    </row>
    <row r="38" spans="2:9">
      <c r="B38" s="252" t="str">
        <f>体系図!U39</f>
        <v>17 業務用機械</v>
      </c>
      <c r="C38" s="181">
        <f>+体系図!V39</f>
        <v>0</v>
      </c>
      <c r="D38" s="181">
        <f>+体系図!W39</f>
        <v>0</v>
      </c>
      <c r="E38" s="192">
        <f>+体系図!X39</f>
        <v>0</v>
      </c>
      <c r="H38" s="252" t="str">
        <f>体系図!U39</f>
        <v>17 業務用機械</v>
      </c>
      <c r="I38" s="247">
        <f>+体系図!V131</f>
        <v>0</v>
      </c>
    </row>
    <row r="39" spans="2:9" ht="12.2" customHeight="1">
      <c r="B39" s="252" t="str">
        <f>体系図!U40</f>
        <v>18 電子部品</v>
      </c>
      <c r="C39" s="181">
        <f>+体系図!V40</f>
        <v>0</v>
      </c>
      <c r="D39" s="181">
        <f>+体系図!W40</f>
        <v>0</v>
      </c>
      <c r="E39" s="192">
        <f>+体系図!X40</f>
        <v>0</v>
      </c>
      <c r="H39" s="252" t="str">
        <f>体系図!U40</f>
        <v>18 電子部品</v>
      </c>
      <c r="I39" s="247">
        <f>+体系図!V132</f>
        <v>0</v>
      </c>
    </row>
    <row r="40" spans="2:9" ht="12.2" customHeight="1">
      <c r="B40" s="252" t="str">
        <f>体系図!U41</f>
        <v>19 電気機械</v>
      </c>
      <c r="C40" s="181">
        <f>+体系図!V41</f>
        <v>0</v>
      </c>
      <c r="D40" s="181">
        <f>+体系図!W41</f>
        <v>0</v>
      </c>
      <c r="E40" s="192">
        <f>+体系図!X41</f>
        <v>0</v>
      </c>
      <c r="H40" s="252" t="str">
        <f>体系図!U41</f>
        <v>19 電気機械</v>
      </c>
      <c r="I40" s="251">
        <f>+体系図!V133</f>
        <v>0</v>
      </c>
    </row>
    <row r="41" spans="2:9">
      <c r="B41" s="252" t="str">
        <f>体系図!U42</f>
        <v>20 情報通信機器</v>
      </c>
      <c r="C41" s="181">
        <f>+体系図!V42</f>
        <v>0</v>
      </c>
      <c r="D41" s="181">
        <f>+体系図!W42</f>
        <v>0</v>
      </c>
      <c r="E41" s="192">
        <f>+体系図!X42</f>
        <v>0</v>
      </c>
      <c r="H41" s="252" t="str">
        <f>体系図!U42</f>
        <v>20 情報通信機器</v>
      </c>
      <c r="I41" s="247">
        <f>+体系図!V134</f>
        <v>0</v>
      </c>
    </row>
    <row r="42" spans="2:9">
      <c r="B42" s="252" t="str">
        <f>体系図!U43</f>
        <v>21 輸送機械</v>
      </c>
      <c r="C42" s="181">
        <f>+体系図!V43</f>
        <v>0</v>
      </c>
      <c r="D42" s="181">
        <f>+体系図!W43</f>
        <v>0</v>
      </c>
      <c r="E42" s="192">
        <f>+体系図!X43</f>
        <v>0</v>
      </c>
      <c r="H42" s="252" t="str">
        <f>体系図!U43</f>
        <v>21 輸送機械</v>
      </c>
      <c r="I42" s="247">
        <f>+体系図!V135</f>
        <v>0</v>
      </c>
    </row>
    <row r="43" spans="2:9">
      <c r="B43" s="252" t="str">
        <f>体系図!U44</f>
        <v>22 その他の製造工業製品</v>
      </c>
      <c r="C43" s="181">
        <f>+体系図!V44</f>
        <v>0</v>
      </c>
      <c r="D43" s="181">
        <f>+体系図!W44</f>
        <v>0</v>
      </c>
      <c r="E43" s="192">
        <f>+体系図!X44</f>
        <v>0</v>
      </c>
      <c r="H43" s="252" t="str">
        <f>体系図!U44</f>
        <v>22 その他の製造工業製品</v>
      </c>
      <c r="I43" s="247">
        <f>+体系図!V136</f>
        <v>0</v>
      </c>
    </row>
    <row r="44" spans="2:9" ht="12.2" customHeight="1">
      <c r="B44" s="252" t="str">
        <f>体系図!U45</f>
        <v>23 建設</v>
      </c>
      <c r="C44" s="181">
        <f>+体系図!V45</f>
        <v>0</v>
      </c>
      <c r="D44" s="181">
        <f>+体系図!W45</f>
        <v>0</v>
      </c>
      <c r="E44" s="192">
        <f>+体系図!X45</f>
        <v>0</v>
      </c>
      <c r="H44" s="252" t="str">
        <f>体系図!U45</f>
        <v>23 建設</v>
      </c>
      <c r="I44" s="247">
        <f>+体系図!V137</f>
        <v>0</v>
      </c>
    </row>
    <row r="45" spans="2:9">
      <c r="B45" s="252" t="str">
        <f>体系図!U46</f>
        <v>24 電力・ガス・熱供給</v>
      </c>
      <c r="C45" s="181">
        <f>+体系図!V46</f>
        <v>0</v>
      </c>
      <c r="D45" s="181">
        <f>+体系図!W46</f>
        <v>0</v>
      </c>
      <c r="E45" s="192">
        <f>+体系図!X46</f>
        <v>0</v>
      </c>
      <c r="H45" s="252" t="str">
        <f>体系図!U46</f>
        <v>24 電力・ガス・熱供給</v>
      </c>
      <c r="I45" s="247">
        <f>+体系図!V138</f>
        <v>0</v>
      </c>
    </row>
    <row r="46" spans="2:9" ht="12" customHeight="1">
      <c r="B46" s="252" t="str">
        <f>体系図!U47</f>
        <v>25 水道</v>
      </c>
      <c r="C46" s="181">
        <f>+体系図!V47</f>
        <v>0</v>
      </c>
      <c r="D46" s="181">
        <f>+体系図!W47</f>
        <v>0</v>
      </c>
      <c r="E46" s="192">
        <f>+体系図!X47</f>
        <v>0</v>
      </c>
      <c r="H46" s="252" t="str">
        <f>体系図!U47</f>
        <v>25 水道</v>
      </c>
      <c r="I46" s="247">
        <f>+体系図!V139</f>
        <v>0</v>
      </c>
    </row>
    <row r="47" spans="2:9">
      <c r="B47" s="252" t="str">
        <f>体系図!U48</f>
        <v>26 廃棄物処理</v>
      </c>
      <c r="C47" s="181">
        <f>+体系図!V48</f>
        <v>0</v>
      </c>
      <c r="D47" s="181">
        <f>+体系図!W48</f>
        <v>0</v>
      </c>
      <c r="E47" s="192">
        <f>+体系図!X48</f>
        <v>0</v>
      </c>
      <c r="H47" s="252" t="str">
        <f>体系図!U48</f>
        <v>26 廃棄物処理</v>
      </c>
      <c r="I47" s="247">
        <f>+体系図!V140</f>
        <v>0</v>
      </c>
    </row>
    <row r="48" spans="2:9">
      <c r="B48" s="252" t="str">
        <f>体系図!U49</f>
        <v>27 商業</v>
      </c>
      <c r="C48" s="181">
        <f>+体系図!V49</f>
        <v>0</v>
      </c>
      <c r="D48" s="181">
        <f>+体系図!W49</f>
        <v>0</v>
      </c>
      <c r="E48" s="192">
        <f>+体系図!X49</f>
        <v>0</v>
      </c>
      <c r="H48" s="252" t="str">
        <f>体系図!U49</f>
        <v>27 商業</v>
      </c>
      <c r="I48" s="247">
        <f>+体系図!V141</f>
        <v>0</v>
      </c>
    </row>
    <row r="49" spans="2:9">
      <c r="B49" s="252" t="str">
        <f>体系図!U50</f>
        <v>28 金融・保険</v>
      </c>
      <c r="C49" s="181">
        <f>+体系図!V50</f>
        <v>0</v>
      </c>
      <c r="D49" s="181">
        <f>+体系図!W50</f>
        <v>0</v>
      </c>
      <c r="E49" s="192">
        <f>+体系図!X50</f>
        <v>0</v>
      </c>
      <c r="H49" s="252" t="str">
        <f>体系図!U50</f>
        <v>28 金融・保険</v>
      </c>
      <c r="I49" s="247">
        <f>+体系図!V142</f>
        <v>0</v>
      </c>
    </row>
    <row r="50" spans="2:9">
      <c r="B50" s="252" t="str">
        <f>体系図!U51</f>
        <v>29 不動産</v>
      </c>
      <c r="C50" s="181">
        <f>+体系図!V51</f>
        <v>0</v>
      </c>
      <c r="D50" s="181">
        <f>+体系図!W51</f>
        <v>0</v>
      </c>
      <c r="E50" s="192">
        <f>+体系図!X51</f>
        <v>0</v>
      </c>
      <c r="H50" s="252" t="str">
        <f>体系図!U51</f>
        <v>29 不動産</v>
      </c>
      <c r="I50" s="247">
        <f>+体系図!V143</f>
        <v>0</v>
      </c>
    </row>
    <row r="51" spans="2:9">
      <c r="B51" s="252" t="str">
        <f>体系図!U52</f>
        <v>30 運輸・郵便</v>
      </c>
      <c r="C51" s="181">
        <f>+体系図!V52</f>
        <v>0</v>
      </c>
      <c r="D51" s="181">
        <f>+体系図!W52</f>
        <v>0</v>
      </c>
      <c r="E51" s="192">
        <f>+体系図!X52</f>
        <v>0</v>
      </c>
      <c r="H51" s="252" t="str">
        <f>体系図!U52</f>
        <v>30 運輸・郵便</v>
      </c>
      <c r="I51" s="247">
        <f>+体系図!V144</f>
        <v>0</v>
      </c>
    </row>
    <row r="52" spans="2:9">
      <c r="B52" s="252" t="str">
        <f>体系図!U53</f>
        <v>31 情報通信</v>
      </c>
      <c r="C52" s="181">
        <f>+体系図!V53</f>
        <v>0</v>
      </c>
      <c r="D52" s="181">
        <f>+体系図!W53</f>
        <v>0</v>
      </c>
      <c r="E52" s="192">
        <f>+体系図!X53</f>
        <v>0</v>
      </c>
      <c r="H52" s="252" t="str">
        <f>体系図!U53</f>
        <v>31 情報通信</v>
      </c>
      <c r="I52" s="247">
        <f>+体系図!V145</f>
        <v>0</v>
      </c>
    </row>
    <row r="53" spans="2:9">
      <c r="B53" s="252" t="str">
        <f>体系図!U54</f>
        <v>32 公務</v>
      </c>
      <c r="C53" s="181">
        <f>+体系図!V54</f>
        <v>0</v>
      </c>
      <c r="D53" s="181">
        <f>+体系図!W54</f>
        <v>0</v>
      </c>
      <c r="E53" s="192">
        <f>+体系図!X54</f>
        <v>0</v>
      </c>
      <c r="H53" s="252" t="str">
        <f>体系図!U54</f>
        <v>32 公務</v>
      </c>
      <c r="I53" s="247">
        <f>+体系図!V146</f>
        <v>0</v>
      </c>
    </row>
    <row r="54" spans="2:9">
      <c r="B54" s="252" t="str">
        <f>体系図!U55</f>
        <v>33 教育・研究</v>
      </c>
      <c r="C54" s="181">
        <f>+体系図!V55</f>
        <v>0</v>
      </c>
      <c r="D54" s="181">
        <f>+体系図!W55</f>
        <v>0</v>
      </c>
      <c r="E54" s="192">
        <f>+体系図!X55</f>
        <v>0</v>
      </c>
      <c r="H54" s="252" t="str">
        <f>体系図!U55</f>
        <v>33 教育・研究</v>
      </c>
      <c r="I54" s="247">
        <f>+体系図!V147</f>
        <v>0</v>
      </c>
    </row>
    <row r="55" spans="2:9">
      <c r="B55" s="252" t="str">
        <f>体系図!U56</f>
        <v>34 医療・福祉</v>
      </c>
      <c r="C55" s="181">
        <f>+体系図!V56</f>
        <v>0</v>
      </c>
      <c r="D55" s="181">
        <f>+体系図!W56</f>
        <v>0</v>
      </c>
      <c r="E55" s="192">
        <f>+体系図!X56</f>
        <v>0</v>
      </c>
      <c r="H55" s="252" t="str">
        <f>体系図!U56</f>
        <v>34 医療・福祉</v>
      </c>
      <c r="I55" s="247">
        <f>+体系図!V148</f>
        <v>0</v>
      </c>
    </row>
    <row r="56" spans="2:9">
      <c r="B56" s="252" t="str">
        <f>体系図!U57</f>
        <v>35 他に分類されない会員制団体</v>
      </c>
      <c r="C56" s="181">
        <f>+体系図!V57</f>
        <v>0</v>
      </c>
      <c r="D56" s="181">
        <f>+体系図!W57</f>
        <v>0</v>
      </c>
      <c r="E56" s="192">
        <f>+体系図!X57</f>
        <v>0</v>
      </c>
      <c r="H56" s="252" t="str">
        <f>体系図!U57</f>
        <v>35 他に分類されない会員制団体</v>
      </c>
      <c r="I56" s="247">
        <f>+体系図!V149</f>
        <v>0</v>
      </c>
    </row>
    <row r="57" spans="2:9">
      <c r="B57" s="252" t="str">
        <f>体系図!U58</f>
        <v>36 対事業所サービス</v>
      </c>
      <c r="C57" s="181">
        <f>+体系図!V58</f>
        <v>0</v>
      </c>
      <c r="D57" s="181">
        <f>+体系図!W58</f>
        <v>0</v>
      </c>
      <c r="E57" s="192">
        <f>+体系図!X58</f>
        <v>0</v>
      </c>
      <c r="H57" s="252" t="str">
        <f>体系図!U58</f>
        <v>36 対事業所サービス</v>
      </c>
      <c r="I57" s="247">
        <f>+体系図!V150</f>
        <v>0</v>
      </c>
    </row>
    <row r="58" spans="2:9">
      <c r="B58" s="252" t="str">
        <f>体系図!U59</f>
        <v>37 対個人サービス</v>
      </c>
      <c r="C58" s="181">
        <f>+体系図!V59</f>
        <v>0</v>
      </c>
      <c r="D58" s="181">
        <f>+体系図!W59</f>
        <v>0</v>
      </c>
      <c r="E58" s="192">
        <f>+体系図!X59</f>
        <v>0</v>
      </c>
      <c r="H58" s="252" t="str">
        <f>体系図!U59</f>
        <v>37 対個人サービス</v>
      </c>
      <c r="I58" s="247">
        <f>+体系図!V151</f>
        <v>0</v>
      </c>
    </row>
    <row r="59" spans="2:9">
      <c r="B59" s="252" t="str">
        <f>体系図!U60</f>
        <v>38 事務用品</v>
      </c>
      <c r="C59" s="181">
        <f>+体系図!V60</f>
        <v>0</v>
      </c>
      <c r="D59" s="181">
        <f>+体系図!W60</f>
        <v>0</v>
      </c>
      <c r="E59" s="192">
        <f>+体系図!X60</f>
        <v>0</v>
      </c>
      <c r="H59" s="252" t="str">
        <f>体系図!U60</f>
        <v>38 事務用品</v>
      </c>
      <c r="I59" s="247">
        <f>+体系図!V152</f>
        <v>0</v>
      </c>
    </row>
    <row r="60" spans="2:9">
      <c r="B60" s="252" t="str">
        <f>体系図!U61</f>
        <v>39 分類不明</v>
      </c>
      <c r="C60" s="181">
        <f>+体系図!V61</f>
        <v>0</v>
      </c>
      <c r="D60" s="181">
        <f>+体系図!W61</f>
        <v>0</v>
      </c>
      <c r="E60" s="192">
        <f>+体系図!X61</f>
        <v>0</v>
      </c>
      <c r="H60" s="252" t="str">
        <f>体系図!U61</f>
        <v>39 分類不明</v>
      </c>
      <c r="I60" s="247">
        <f>+体系図!V153</f>
        <v>0</v>
      </c>
    </row>
    <row r="61" spans="2:9" ht="12.75" thickBot="1">
      <c r="B61" s="214" t="s">
        <v>329</v>
      </c>
      <c r="C61" s="215">
        <f>+SUM(C22:C60)</f>
        <v>0</v>
      </c>
      <c r="D61" s="215">
        <f>+SUM(D22:D60)</f>
        <v>0</v>
      </c>
      <c r="E61" s="216">
        <f>+SUM(E22:E60)</f>
        <v>0</v>
      </c>
      <c r="H61" s="564" t="s">
        <v>329</v>
      </c>
      <c r="I61" s="565">
        <f>+SUM(I22:I60)</f>
        <v>0</v>
      </c>
    </row>
  </sheetData>
  <mergeCells count="9">
    <mergeCell ref="B6:B10"/>
    <mergeCell ref="H6:H10"/>
    <mergeCell ref="I6:I10"/>
    <mergeCell ref="D7:D9"/>
    <mergeCell ref="B19:B21"/>
    <mergeCell ref="C19:C21"/>
    <mergeCell ref="D19:D21"/>
    <mergeCell ref="H19:H21"/>
    <mergeCell ref="I19:I21"/>
  </mergeCells>
  <phoneticPr fontId="8"/>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AQ265"/>
  <sheetViews>
    <sheetView showGridLines="0" view="pageBreakPreview" zoomScale="85" zoomScaleNormal="85" zoomScaleSheetLayoutView="85" workbookViewId="0">
      <selection activeCell="M264" sqref="M264"/>
    </sheetView>
  </sheetViews>
  <sheetFormatPr defaultRowHeight="12"/>
  <cols>
    <col min="1" max="1" width="2.375" style="137" customWidth="1"/>
    <col min="2" max="2" width="6" style="137" customWidth="1"/>
    <col min="3" max="3" width="30.5" style="137" bestFit="1" customWidth="1"/>
    <col min="4" max="42" width="11.125" style="137" customWidth="1"/>
    <col min="43" max="43" width="10.625" style="137" customWidth="1"/>
    <col min="44" max="16384" width="9" style="137"/>
  </cols>
  <sheetData>
    <row r="2" spans="2:43" ht="14.25">
      <c r="B2" s="260" t="s">
        <v>153</v>
      </c>
    </row>
    <row r="4" spans="2:43" ht="12.75" thickBot="1">
      <c r="B4" s="261" t="s">
        <v>154</v>
      </c>
    </row>
    <row r="5" spans="2:43">
      <c r="B5" s="262"/>
      <c r="C5" s="263"/>
      <c r="D5" s="29"/>
      <c r="F5" s="460"/>
      <c r="G5" s="606"/>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row>
    <row r="6" spans="2:43">
      <c r="B6" s="264" t="s">
        <v>155</v>
      </c>
      <c r="C6" s="265" t="s">
        <v>35</v>
      </c>
      <c r="D6" s="266" t="s">
        <v>66</v>
      </c>
      <c r="F6" s="461"/>
      <c r="G6" s="605"/>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row>
    <row r="7" spans="2:43" ht="13.5" customHeight="1">
      <c r="B7" s="598">
        <f>B51</f>
        <v>1</v>
      </c>
      <c r="C7" s="268" t="str">
        <f>C51</f>
        <v>農業</v>
      </c>
      <c r="D7" s="269">
        <f>+結果!D7</f>
        <v>0</v>
      </c>
      <c r="F7" s="461"/>
    </row>
    <row r="8" spans="2:43" ht="13.5" customHeight="1">
      <c r="B8" s="597">
        <f t="shared" ref="B8:C8" si="0">B52</f>
        <v>2</v>
      </c>
      <c r="C8" s="270" t="str">
        <f t="shared" si="0"/>
        <v>林業</v>
      </c>
      <c r="D8" s="271">
        <f>+結果!E7</f>
        <v>0</v>
      </c>
      <c r="F8" s="462"/>
      <c r="G8" s="462"/>
      <c r="H8" s="462"/>
      <c r="I8" s="462"/>
      <c r="J8" s="462"/>
      <c r="K8" s="462"/>
    </row>
    <row r="9" spans="2:43" ht="13.5" customHeight="1">
      <c r="B9" s="597">
        <f t="shared" ref="B9:C9" si="1">B53</f>
        <v>3</v>
      </c>
      <c r="C9" s="270" t="str">
        <f t="shared" si="1"/>
        <v>漁業</v>
      </c>
      <c r="D9" s="271">
        <f>+結果!F7</f>
        <v>0</v>
      </c>
      <c r="F9" s="462"/>
      <c r="G9" s="462"/>
      <c r="H9" s="462"/>
      <c r="I9" s="462"/>
      <c r="J9" s="462"/>
      <c r="K9" s="462"/>
    </row>
    <row r="10" spans="2:43" ht="13.5" customHeight="1">
      <c r="B10" s="597">
        <f t="shared" ref="B10:C10" si="2">B54</f>
        <v>4</v>
      </c>
      <c r="C10" s="270" t="str">
        <f t="shared" si="2"/>
        <v>鉱業</v>
      </c>
      <c r="D10" s="271">
        <f>+結果!G7</f>
        <v>0</v>
      </c>
      <c r="F10" s="462"/>
      <c r="G10" s="462"/>
      <c r="H10" s="462"/>
      <c r="I10" s="462"/>
      <c r="J10" s="462"/>
      <c r="K10" s="462"/>
    </row>
    <row r="11" spans="2:43" ht="13.5" customHeight="1">
      <c r="B11" s="597">
        <f t="shared" ref="B11:C11" si="3">B55</f>
        <v>5</v>
      </c>
      <c r="C11" s="270" t="str">
        <f t="shared" si="3"/>
        <v>飲食料品</v>
      </c>
      <c r="D11" s="271">
        <f>+結果!H7</f>
        <v>0</v>
      </c>
    </row>
    <row r="12" spans="2:43" ht="13.5" customHeight="1">
      <c r="B12" s="597">
        <f t="shared" ref="B12:C12" si="4">B56</f>
        <v>6</v>
      </c>
      <c r="C12" s="270" t="str">
        <f t="shared" si="4"/>
        <v>繊維製品</v>
      </c>
      <c r="D12" s="271">
        <f>+結果!I7</f>
        <v>0</v>
      </c>
    </row>
    <row r="13" spans="2:43" ht="13.5" customHeight="1">
      <c r="B13" s="597">
        <f t="shared" ref="B13:C13" si="5">B57</f>
        <v>7</v>
      </c>
      <c r="C13" s="270" t="str">
        <f t="shared" si="5"/>
        <v>パルプ・紙・木製品</v>
      </c>
      <c r="D13" s="271">
        <f>+結果!J7</f>
        <v>0</v>
      </c>
    </row>
    <row r="14" spans="2:43" ht="13.5" customHeight="1">
      <c r="B14" s="597">
        <f t="shared" ref="B14:C14" si="6">B58</f>
        <v>8</v>
      </c>
      <c r="C14" s="270" t="str">
        <f t="shared" si="6"/>
        <v>化学製品</v>
      </c>
      <c r="D14" s="271">
        <f>+結果!K7</f>
        <v>0</v>
      </c>
    </row>
    <row r="15" spans="2:43" ht="13.5" customHeight="1">
      <c r="B15" s="597">
        <f t="shared" ref="B15:C15" si="7">B59</f>
        <v>9</v>
      </c>
      <c r="C15" s="270" t="str">
        <f t="shared" si="7"/>
        <v>石油・石炭製品</v>
      </c>
      <c r="D15" s="271">
        <f>+結果!L7</f>
        <v>0</v>
      </c>
    </row>
    <row r="16" spans="2:43" ht="13.5" customHeight="1">
      <c r="B16" s="597">
        <f t="shared" ref="B16:C16" si="8">B60</f>
        <v>10</v>
      </c>
      <c r="C16" s="270" t="str">
        <f t="shared" si="8"/>
        <v>プラスチック・ゴム製品</v>
      </c>
      <c r="D16" s="271">
        <f>+結果!M7</f>
        <v>0</v>
      </c>
    </row>
    <row r="17" spans="2:4" ht="13.5" customHeight="1">
      <c r="B17" s="597">
        <f t="shared" ref="B17:C17" si="9">B61</f>
        <v>11</v>
      </c>
      <c r="C17" s="270" t="str">
        <f t="shared" si="9"/>
        <v>窯業・土石製品</v>
      </c>
      <c r="D17" s="271">
        <f>+結果!N7</f>
        <v>0</v>
      </c>
    </row>
    <row r="18" spans="2:4" ht="13.5" customHeight="1">
      <c r="B18" s="597">
        <f t="shared" ref="B18:C18" si="10">B62</f>
        <v>12</v>
      </c>
      <c r="C18" s="270" t="str">
        <f t="shared" si="10"/>
        <v>鉄鋼</v>
      </c>
      <c r="D18" s="271">
        <f>+結果!O7</f>
        <v>0</v>
      </c>
    </row>
    <row r="19" spans="2:4" ht="13.5" customHeight="1">
      <c r="B19" s="597">
        <f t="shared" ref="B19:C19" si="11">B63</f>
        <v>13</v>
      </c>
      <c r="C19" s="270" t="str">
        <f t="shared" si="11"/>
        <v>非鉄金属</v>
      </c>
      <c r="D19" s="271">
        <f>+結果!P7</f>
        <v>0</v>
      </c>
    </row>
    <row r="20" spans="2:4" ht="13.5" customHeight="1">
      <c r="B20" s="597">
        <f t="shared" ref="B20:C20" si="12">B64</f>
        <v>14</v>
      </c>
      <c r="C20" s="270" t="str">
        <f t="shared" si="12"/>
        <v>金属製品</v>
      </c>
      <c r="D20" s="271">
        <f>+結果!Q7</f>
        <v>0</v>
      </c>
    </row>
    <row r="21" spans="2:4" ht="13.5" customHeight="1">
      <c r="B21" s="597">
        <f t="shared" ref="B21:C21" si="13">B65</f>
        <v>15</v>
      </c>
      <c r="C21" s="270" t="str">
        <f t="shared" si="13"/>
        <v>はん用機械</v>
      </c>
      <c r="D21" s="271">
        <f>+結果!R7</f>
        <v>0</v>
      </c>
    </row>
    <row r="22" spans="2:4" ht="13.5" customHeight="1">
      <c r="B22" s="597">
        <f t="shared" ref="B22:C22" si="14">B66</f>
        <v>16</v>
      </c>
      <c r="C22" s="270" t="str">
        <f t="shared" si="14"/>
        <v>生産用機械</v>
      </c>
      <c r="D22" s="271">
        <f>+結果!S7</f>
        <v>0</v>
      </c>
    </row>
    <row r="23" spans="2:4" ht="13.5" customHeight="1">
      <c r="B23" s="597">
        <f t="shared" ref="B23:C23" si="15">B67</f>
        <v>17</v>
      </c>
      <c r="C23" s="270" t="str">
        <f t="shared" si="15"/>
        <v>業務用機械</v>
      </c>
      <c r="D23" s="271">
        <f>+結果!T7</f>
        <v>0</v>
      </c>
    </row>
    <row r="24" spans="2:4" ht="13.5" customHeight="1">
      <c r="B24" s="597">
        <f t="shared" ref="B24:C24" si="16">B68</f>
        <v>18</v>
      </c>
      <c r="C24" s="270" t="str">
        <f t="shared" si="16"/>
        <v>電子部品</v>
      </c>
      <c r="D24" s="271">
        <f>+結果!U7</f>
        <v>0</v>
      </c>
    </row>
    <row r="25" spans="2:4" ht="13.5" customHeight="1">
      <c r="B25" s="597">
        <f t="shared" ref="B25:C25" si="17">B69</f>
        <v>19</v>
      </c>
      <c r="C25" s="270" t="str">
        <f t="shared" si="17"/>
        <v>電気機械</v>
      </c>
      <c r="D25" s="271">
        <f>+結果!V7</f>
        <v>0</v>
      </c>
    </row>
    <row r="26" spans="2:4" ht="13.5" customHeight="1">
      <c r="B26" s="597">
        <f t="shared" ref="B26:C26" si="18">B70</f>
        <v>20</v>
      </c>
      <c r="C26" s="270" t="str">
        <f t="shared" si="18"/>
        <v>情報通信機器</v>
      </c>
      <c r="D26" s="271">
        <f>+結果!W7</f>
        <v>0</v>
      </c>
    </row>
    <row r="27" spans="2:4" ht="13.5" customHeight="1">
      <c r="B27" s="597">
        <f t="shared" ref="B27:C27" si="19">B71</f>
        <v>21</v>
      </c>
      <c r="C27" s="270" t="str">
        <f t="shared" si="19"/>
        <v>輸送機械</v>
      </c>
      <c r="D27" s="271">
        <f>+結果!X7</f>
        <v>0</v>
      </c>
    </row>
    <row r="28" spans="2:4" ht="13.5" customHeight="1">
      <c r="B28" s="597">
        <f t="shared" ref="B28:C28" si="20">B72</f>
        <v>22</v>
      </c>
      <c r="C28" s="270" t="str">
        <f t="shared" si="20"/>
        <v>その他の製造工業製品</v>
      </c>
      <c r="D28" s="271">
        <f>+結果!Y7</f>
        <v>0</v>
      </c>
    </row>
    <row r="29" spans="2:4" ht="13.5" customHeight="1">
      <c r="B29" s="597">
        <f t="shared" ref="B29:C29" si="21">B73</f>
        <v>23</v>
      </c>
      <c r="C29" s="270" t="str">
        <f t="shared" si="21"/>
        <v>建設</v>
      </c>
      <c r="D29" s="271">
        <f>+結果!Z7</f>
        <v>0</v>
      </c>
    </row>
    <row r="30" spans="2:4" ht="13.5" customHeight="1">
      <c r="B30" s="597">
        <f t="shared" ref="B30:C30" si="22">B74</f>
        <v>24</v>
      </c>
      <c r="C30" s="270" t="str">
        <f t="shared" si="22"/>
        <v>電力・ガス・熱供給</v>
      </c>
      <c r="D30" s="271">
        <f>+結果!AA7</f>
        <v>0</v>
      </c>
    </row>
    <row r="31" spans="2:4" ht="13.5" customHeight="1">
      <c r="B31" s="597">
        <f t="shared" ref="B31:C31" si="23">B75</f>
        <v>25</v>
      </c>
      <c r="C31" s="270" t="str">
        <f t="shared" si="23"/>
        <v>水道</v>
      </c>
      <c r="D31" s="271">
        <f>+結果!AB7</f>
        <v>0</v>
      </c>
    </row>
    <row r="32" spans="2:4" ht="13.5" customHeight="1">
      <c r="B32" s="597">
        <f t="shared" ref="B32:C32" si="24">B76</f>
        <v>26</v>
      </c>
      <c r="C32" s="270" t="str">
        <f t="shared" si="24"/>
        <v>廃棄物処理</v>
      </c>
      <c r="D32" s="271">
        <f>+結果!AC7</f>
        <v>0</v>
      </c>
    </row>
    <row r="33" spans="2:42" ht="13.5" customHeight="1">
      <c r="B33" s="597">
        <f t="shared" ref="B33:C33" si="25">B77</f>
        <v>27</v>
      </c>
      <c r="C33" s="270" t="str">
        <f t="shared" si="25"/>
        <v>商業</v>
      </c>
      <c r="D33" s="271">
        <f>+結果!AD7</f>
        <v>0</v>
      </c>
    </row>
    <row r="34" spans="2:42" ht="13.5" customHeight="1">
      <c r="B34" s="597">
        <f t="shared" ref="B34:C34" si="26">B78</f>
        <v>28</v>
      </c>
      <c r="C34" s="270" t="str">
        <f t="shared" si="26"/>
        <v>金融・保険</v>
      </c>
      <c r="D34" s="271">
        <f>+結果!AE7</f>
        <v>0</v>
      </c>
    </row>
    <row r="35" spans="2:42" ht="13.5" customHeight="1">
      <c r="B35" s="597">
        <f t="shared" ref="B35:C35" si="27">B79</f>
        <v>29</v>
      </c>
      <c r="C35" s="270" t="str">
        <f t="shared" si="27"/>
        <v>不動産</v>
      </c>
      <c r="D35" s="271">
        <f>+結果!AF7</f>
        <v>0</v>
      </c>
    </row>
    <row r="36" spans="2:42" ht="13.5" customHeight="1">
      <c r="B36" s="597">
        <f t="shared" ref="B36:C36" si="28">B80</f>
        <v>30</v>
      </c>
      <c r="C36" s="270" t="str">
        <f t="shared" si="28"/>
        <v>運輸・郵便</v>
      </c>
      <c r="D36" s="271">
        <f>+結果!AG7</f>
        <v>0</v>
      </c>
    </row>
    <row r="37" spans="2:42" ht="13.5" customHeight="1">
      <c r="B37" s="597">
        <f t="shared" ref="B37:C37" si="29">B81</f>
        <v>31</v>
      </c>
      <c r="C37" s="270" t="str">
        <f t="shared" si="29"/>
        <v>情報通信</v>
      </c>
      <c r="D37" s="271">
        <f>+結果!AH7</f>
        <v>0</v>
      </c>
    </row>
    <row r="38" spans="2:42" ht="13.5" customHeight="1">
      <c r="B38" s="597">
        <f t="shared" ref="B38:C38" si="30">B82</f>
        <v>32</v>
      </c>
      <c r="C38" s="270" t="str">
        <f t="shared" si="30"/>
        <v>公務</v>
      </c>
      <c r="D38" s="271">
        <f>+結果!AI7</f>
        <v>0</v>
      </c>
    </row>
    <row r="39" spans="2:42" ht="13.5" customHeight="1">
      <c r="B39" s="597">
        <f t="shared" ref="B39:C39" si="31">B83</f>
        <v>33</v>
      </c>
      <c r="C39" s="270" t="str">
        <f t="shared" si="31"/>
        <v>教育・研究</v>
      </c>
      <c r="D39" s="271">
        <f>+結果!AJ7</f>
        <v>0</v>
      </c>
    </row>
    <row r="40" spans="2:42" ht="13.5" customHeight="1">
      <c r="B40" s="597">
        <f t="shared" ref="B40:C40" si="32">B84</f>
        <v>34</v>
      </c>
      <c r="C40" s="270" t="str">
        <f t="shared" si="32"/>
        <v>医療・福祉</v>
      </c>
      <c r="D40" s="271">
        <f>+結果!AK7</f>
        <v>0</v>
      </c>
    </row>
    <row r="41" spans="2:42" ht="13.5" customHeight="1">
      <c r="B41" s="597">
        <f t="shared" ref="B41:C41" si="33">B85</f>
        <v>35</v>
      </c>
      <c r="C41" s="270" t="str">
        <f t="shared" si="33"/>
        <v>他に分類されない会員制団体</v>
      </c>
      <c r="D41" s="271">
        <f>+結果!AL7</f>
        <v>0</v>
      </c>
    </row>
    <row r="42" spans="2:42" ht="13.5" customHeight="1">
      <c r="B42" s="597">
        <f t="shared" ref="B42:C42" si="34">B86</f>
        <v>36</v>
      </c>
      <c r="C42" s="270" t="str">
        <f t="shared" si="34"/>
        <v>対事業所サービス</v>
      </c>
      <c r="D42" s="271">
        <f>+結果!AM7</f>
        <v>0</v>
      </c>
    </row>
    <row r="43" spans="2:42" ht="13.5" customHeight="1">
      <c r="B43" s="597">
        <f t="shared" ref="B43:C43" si="35">B87</f>
        <v>37</v>
      </c>
      <c r="C43" s="270" t="str">
        <f t="shared" si="35"/>
        <v>対個人サービス</v>
      </c>
      <c r="D43" s="271">
        <f>+結果!AN7</f>
        <v>0</v>
      </c>
    </row>
    <row r="44" spans="2:42" ht="13.5" customHeight="1">
      <c r="B44" s="597">
        <f t="shared" ref="B44:C44" si="36">B88</f>
        <v>38</v>
      </c>
      <c r="C44" s="270" t="str">
        <f t="shared" si="36"/>
        <v>事務用品</v>
      </c>
      <c r="D44" s="271">
        <f>+結果!AO7</f>
        <v>0</v>
      </c>
    </row>
    <row r="45" spans="2:42" ht="13.5" customHeight="1">
      <c r="B45" s="599">
        <f t="shared" ref="B45:C45" si="37">B89</f>
        <v>39</v>
      </c>
      <c r="C45" s="273" t="str">
        <f t="shared" si="37"/>
        <v>分類不明</v>
      </c>
      <c r="D45" s="274">
        <f>+結果!AP7</f>
        <v>0</v>
      </c>
    </row>
    <row r="46" spans="2:42" ht="12.75" thickBot="1">
      <c r="B46" s="275"/>
      <c r="C46" s="276"/>
      <c r="D46" s="277">
        <f>結果!AQ7</f>
        <v>0</v>
      </c>
    </row>
    <row r="48" spans="2:42" ht="13.5">
      <c r="B48" s="572" t="s">
        <v>338</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row>
    <row r="49" spans="2:43">
      <c r="B49" s="574"/>
      <c r="C49" s="575"/>
      <c r="D49" s="576">
        <v>1</v>
      </c>
      <c r="E49" s="576">
        <v>2</v>
      </c>
      <c r="F49" s="576">
        <v>3</v>
      </c>
      <c r="G49" s="576">
        <v>4</v>
      </c>
      <c r="H49" s="576">
        <v>5</v>
      </c>
      <c r="I49" s="576">
        <v>6</v>
      </c>
      <c r="J49" s="576">
        <v>7</v>
      </c>
      <c r="K49" s="576">
        <v>8</v>
      </c>
      <c r="L49" s="576">
        <v>9</v>
      </c>
      <c r="M49" s="576">
        <v>10</v>
      </c>
      <c r="N49" s="576">
        <v>11</v>
      </c>
      <c r="O49" s="576">
        <v>12</v>
      </c>
      <c r="P49" s="576">
        <v>13</v>
      </c>
      <c r="Q49" s="576">
        <v>14</v>
      </c>
      <c r="R49" s="576">
        <v>15</v>
      </c>
      <c r="S49" s="576">
        <v>16</v>
      </c>
      <c r="T49" s="576">
        <v>17</v>
      </c>
      <c r="U49" s="576">
        <v>18</v>
      </c>
      <c r="V49" s="576">
        <v>19</v>
      </c>
      <c r="W49" s="576">
        <v>20</v>
      </c>
      <c r="X49" s="576">
        <v>21</v>
      </c>
      <c r="Y49" s="576">
        <v>22</v>
      </c>
      <c r="Z49" s="576">
        <v>23</v>
      </c>
      <c r="AA49" s="576">
        <v>24</v>
      </c>
      <c r="AB49" s="576">
        <v>25</v>
      </c>
      <c r="AC49" s="576">
        <v>26</v>
      </c>
      <c r="AD49" s="576">
        <v>27</v>
      </c>
      <c r="AE49" s="576">
        <v>28</v>
      </c>
      <c r="AF49" s="576">
        <v>29</v>
      </c>
      <c r="AG49" s="576">
        <v>30</v>
      </c>
      <c r="AH49" s="576">
        <v>31</v>
      </c>
      <c r="AI49" s="576">
        <v>32</v>
      </c>
      <c r="AJ49" s="576">
        <v>33</v>
      </c>
      <c r="AK49" s="576">
        <v>34</v>
      </c>
      <c r="AL49" s="576">
        <v>35</v>
      </c>
      <c r="AM49" s="576">
        <v>36</v>
      </c>
      <c r="AN49" s="576">
        <v>37</v>
      </c>
      <c r="AO49" s="576">
        <v>38</v>
      </c>
      <c r="AP49" s="582">
        <v>39</v>
      </c>
      <c r="AQ49" s="571"/>
    </row>
    <row r="50" spans="2:43" s="170" customFormat="1" ht="50.65" customHeight="1">
      <c r="B50" s="577"/>
      <c r="C50" s="578" t="s">
        <v>339</v>
      </c>
      <c r="D50" s="579" t="s">
        <v>271</v>
      </c>
      <c r="E50" s="579" t="s">
        <v>272</v>
      </c>
      <c r="F50" s="579" t="s">
        <v>273</v>
      </c>
      <c r="G50" s="579" t="s">
        <v>232</v>
      </c>
      <c r="H50" s="579" t="s">
        <v>274</v>
      </c>
      <c r="I50" s="579" t="s">
        <v>275</v>
      </c>
      <c r="J50" s="579" t="s">
        <v>38</v>
      </c>
      <c r="K50" s="579" t="s">
        <v>276</v>
      </c>
      <c r="L50" s="579" t="s">
        <v>277</v>
      </c>
      <c r="M50" s="579" t="s">
        <v>340</v>
      </c>
      <c r="N50" s="579" t="s">
        <v>278</v>
      </c>
      <c r="O50" s="579" t="s">
        <v>279</v>
      </c>
      <c r="P50" s="579" t="s">
        <v>280</v>
      </c>
      <c r="Q50" s="579" t="s">
        <v>281</v>
      </c>
      <c r="R50" s="579" t="s">
        <v>233</v>
      </c>
      <c r="S50" s="579" t="s">
        <v>234</v>
      </c>
      <c r="T50" s="579" t="s">
        <v>235</v>
      </c>
      <c r="U50" s="579" t="s">
        <v>236</v>
      </c>
      <c r="V50" s="579" t="s">
        <v>282</v>
      </c>
      <c r="W50" s="579" t="s">
        <v>341</v>
      </c>
      <c r="X50" s="579" t="s">
        <v>283</v>
      </c>
      <c r="Y50" s="579" t="s">
        <v>47</v>
      </c>
      <c r="Z50" s="579" t="s">
        <v>284</v>
      </c>
      <c r="AA50" s="579" t="s">
        <v>229</v>
      </c>
      <c r="AB50" s="579" t="s">
        <v>230</v>
      </c>
      <c r="AC50" s="579" t="s">
        <v>231</v>
      </c>
      <c r="AD50" s="579" t="s">
        <v>127</v>
      </c>
      <c r="AE50" s="579" t="s">
        <v>128</v>
      </c>
      <c r="AF50" s="579" t="s">
        <v>131</v>
      </c>
      <c r="AG50" s="579" t="s">
        <v>285</v>
      </c>
      <c r="AH50" s="579" t="s">
        <v>237</v>
      </c>
      <c r="AI50" s="579" t="s">
        <v>286</v>
      </c>
      <c r="AJ50" s="579" t="s">
        <v>287</v>
      </c>
      <c r="AK50" s="579" t="s">
        <v>238</v>
      </c>
      <c r="AL50" s="579" t="s">
        <v>342</v>
      </c>
      <c r="AM50" s="579" t="s">
        <v>54</v>
      </c>
      <c r="AN50" s="579" t="s">
        <v>55</v>
      </c>
      <c r="AO50" s="579" t="s">
        <v>239</v>
      </c>
      <c r="AP50" s="578" t="s">
        <v>136</v>
      </c>
    </row>
    <row r="51" spans="2:43" s="170" customFormat="1" ht="13.5" customHeight="1">
      <c r="B51" s="580">
        <v>1</v>
      </c>
      <c r="C51" s="581" t="s">
        <v>271</v>
      </c>
      <c r="D51" s="583">
        <v>0.12048704636796982</v>
      </c>
      <c r="E51" s="583">
        <v>1.1128775834658188E-3</v>
      </c>
      <c r="F51" s="583">
        <v>0</v>
      </c>
      <c r="G51" s="583">
        <v>0</v>
      </c>
      <c r="H51" s="583">
        <v>0.11621064131253216</v>
      </c>
      <c r="I51" s="583">
        <v>8.774994348657035E-3</v>
      </c>
      <c r="J51" s="583">
        <v>1.1383766194101542E-3</v>
      </c>
      <c r="K51" s="583">
        <v>6.4695768150273335E-4</v>
      </c>
      <c r="L51" s="583">
        <v>0</v>
      </c>
      <c r="M51" s="583">
        <v>1.41674234256803E-2</v>
      </c>
      <c r="N51" s="583">
        <v>2.504747635290528E-4</v>
      </c>
      <c r="O51" s="583">
        <v>0</v>
      </c>
      <c r="P51" s="583">
        <v>-1.0359389014140566E-4</v>
      </c>
      <c r="Q51" s="583">
        <v>0</v>
      </c>
      <c r="R51" s="583">
        <v>0</v>
      </c>
      <c r="S51" s="583">
        <v>0</v>
      </c>
      <c r="T51" s="583">
        <v>0</v>
      </c>
      <c r="U51" s="583">
        <v>0</v>
      </c>
      <c r="V51" s="583">
        <v>0</v>
      </c>
      <c r="W51" s="583">
        <v>0</v>
      </c>
      <c r="X51" s="583">
        <v>0</v>
      </c>
      <c r="Y51" s="583">
        <v>1.4901267315060418E-2</v>
      </c>
      <c r="Z51" s="583">
        <v>1.1311939800436486E-3</v>
      </c>
      <c r="AA51" s="583">
        <v>0</v>
      </c>
      <c r="AB51" s="583">
        <v>0</v>
      </c>
      <c r="AC51" s="583">
        <v>0</v>
      </c>
      <c r="AD51" s="583">
        <v>2.0716981225700967E-4</v>
      </c>
      <c r="AE51" s="583">
        <v>0</v>
      </c>
      <c r="AF51" s="583">
        <v>2.3692805848738358E-5</v>
      </c>
      <c r="AG51" s="583">
        <v>0</v>
      </c>
      <c r="AH51" s="583">
        <v>0</v>
      </c>
      <c r="AI51" s="583">
        <v>1.4051146172066321E-5</v>
      </c>
      <c r="AJ51" s="583">
        <v>1.5310028068384791E-3</v>
      </c>
      <c r="AK51" s="583">
        <v>1.6603179903289806E-3</v>
      </c>
      <c r="AL51" s="583">
        <v>8.8689877456547372E-4</v>
      </c>
      <c r="AM51" s="583">
        <v>8.5567598402738161E-6</v>
      </c>
      <c r="AN51" s="583">
        <v>1.2915894457873668E-2</v>
      </c>
      <c r="AO51" s="583">
        <v>0</v>
      </c>
      <c r="AP51" s="584">
        <v>0</v>
      </c>
    </row>
    <row r="52" spans="2:43" s="170" customFormat="1" ht="13.5" customHeight="1">
      <c r="B52" s="580">
        <v>2</v>
      </c>
      <c r="C52" s="581" t="s">
        <v>272</v>
      </c>
      <c r="D52" s="583">
        <v>1.869333582577811E-4</v>
      </c>
      <c r="E52" s="583">
        <v>0.24451510333863274</v>
      </c>
      <c r="F52" s="583">
        <v>2.956989247311828E-4</v>
      </c>
      <c r="G52" s="583">
        <v>0</v>
      </c>
      <c r="H52" s="583">
        <v>4.1948397435413802E-4</v>
      </c>
      <c r="I52" s="583">
        <v>0</v>
      </c>
      <c r="J52" s="583">
        <v>2.7171106335482365E-2</v>
      </c>
      <c r="K52" s="583">
        <v>1.0616741440044856E-4</v>
      </c>
      <c r="L52" s="583">
        <v>0</v>
      </c>
      <c r="M52" s="583">
        <v>0</v>
      </c>
      <c r="N52" s="583">
        <v>0</v>
      </c>
      <c r="O52" s="583">
        <v>0</v>
      </c>
      <c r="P52" s="583">
        <v>0</v>
      </c>
      <c r="Q52" s="583">
        <v>0</v>
      </c>
      <c r="R52" s="583">
        <v>0</v>
      </c>
      <c r="S52" s="583">
        <v>0</v>
      </c>
      <c r="T52" s="583">
        <v>0</v>
      </c>
      <c r="U52" s="583">
        <v>0</v>
      </c>
      <c r="V52" s="583">
        <v>0</v>
      </c>
      <c r="W52" s="583">
        <v>0</v>
      </c>
      <c r="X52" s="583">
        <v>0</v>
      </c>
      <c r="Y52" s="583">
        <v>2.1809608016504567E-4</v>
      </c>
      <c r="Z52" s="583">
        <v>4.0514016250385151E-5</v>
      </c>
      <c r="AA52" s="583">
        <v>0</v>
      </c>
      <c r="AB52" s="583">
        <v>0</v>
      </c>
      <c r="AC52" s="583">
        <v>0</v>
      </c>
      <c r="AD52" s="583">
        <v>0</v>
      </c>
      <c r="AE52" s="583">
        <v>0</v>
      </c>
      <c r="AF52" s="583">
        <v>0</v>
      </c>
      <c r="AG52" s="583">
        <v>0</v>
      </c>
      <c r="AH52" s="583">
        <v>0</v>
      </c>
      <c r="AI52" s="583">
        <v>4.014613192018949E-6</v>
      </c>
      <c r="AJ52" s="583">
        <v>4.9471179132535893E-5</v>
      </c>
      <c r="AK52" s="583">
        <v>4.5067237245203667E-5</v>
      </c>
      <c r="AL52" s="583">
        <v>0</v>
      </c>
      <c r="AM52" s="583">
        <v>0</v>
      </c>
      <c r="AN52" s="583">
        <v>1.3118184214451663E-3</v>
      </c>
      <c r="AO52" s="583">
        <v>0</v>
      </c>
      <c r="AP52" s="584">
        <v>0</v>
      </c>
    </row>
    <row r="53" spans="2:43" s="170" customFormat="1" ht="13.5" customHeight="1">
      <c r="B53" s="580">
        <v>3</v>
      </c>
      <c r="C53" s="581" t="s">
        <v>273</v>
      </c>
      <c r="D53" s="583">
        <v>0</v>
      </c>
      <c r="E53" s="583">
        <v>0</v>
      </c>
      <c r="F53" s="583">
        <v>4.3817204301075267E-2</v>
      </c>
      <c r="G53" s="583">
        <v>0</v>
      </c>
      <c r="H53" s="583">
        <v>7.5799848804697006E-2</v>
      </c>
      <c r="I53" s="583">
        <v>0</v>
      </c>
      <c r="J53" s="583">
        <v>0</v>
      </c>
      <c r="K53" s="583">
        <v>3.1518451150133167E-5</v>
      </c>
      <c r="L53" s="583">
        <v>0</v>
      </c>
      <c r="M53" s="583">
        <v>0</v>
      </c>
      <c r="N53" s="583">
        <v>0</v>
      </c>
      <c r="O53" s="583">
        <v>0</v>
      </c>
      <c r="P53" s="583">
        <v>0</v>
      </c>
      <c r="Q53" s="583">
        <v>0</v>
      </c>
      <c r="R53" s="583">
        <v>0</v>
      </c>
      <c r="S53" s="583">
        <v>0</v>
      </c>
      <c r="T53" s="583">
        <v>0</v>
      </c>
      <c r="U53" s="583">
        <v>0</v>
      </c>
      <c r="V53" s="583">
        <v>0</v>
      </c>
      <c r="W53" s="583">
        <v>0</v>
      </c>
      <c r="X53" s="583">
        <v>0</v>
      </c>
      <c r="Y53" s="583">
        <v>8.1697612732095498E-3</v>
      </c>
      <c r="Z53" s="583">
        <v>0</v>
      </c>
      <c r="AA53" s="583">
        <v>0</v>
      </c>
      <c r="AB53" s="583">
        <v>0</v>
      </c>
      <c r="AC53" s="583">
        <v>0</v>
      </c>
      <c r="AD53" s="583">
        <v>0</v>
      </c>
      <c r="AE53" s="583">
        <v>0</v>
      </c>
      <c r="AF53" s="583">
        <v>0</v>
      </c>
      <c r="AG53" s="583">
        <v>0</v>
      </c>
      <c r="AH53" s="583">
        <v>0</v>
      </c>
      <c r="AI53" s="583">
        <v>4.014613192018949E-6</v>
      </c>
      <c r="AJ53" s="583">
        <v>4.1659940322135487E-5</v>
      </c>
      <c r="AK53" s="583">
        <v>3.1444640532448921E-4</v>
      </c>
      <c r="AL53" s="583">
        <v>0</v>
      </c>
      <c r="AM53" s="583">
        <v>0</v>
      </c>
      <c r="AN53" s="583">
        <v>4.1357016900389664E-3</v>
      </c>
      <c r="AO53" s="583">
        <v>0</v>
      </c>
      <c r="AP53" s="584">
        <v>0</v>
      </c>
    </row>
    <row r="54" spans="2:43" s="170" customFormat="1" ht="13.5" customHeight="1">
      <c r="B54" s="580">
        <v>4</v>
      </c>
      <c r="C54" s="581" t="s">
        <v>232</v>
      </c>
      <c r="D54" s="583">
        <v>8.4969708298991408E-6</v>
      </c>
      <c r="E54" s="583">
        <v>3.1796502384737679E-4</v>
      </c>
      <c r="F54" s="583">
        <v>0</v>
      </c>
      <c r="G54" s="583">
        <v>2.6460211681693453E-3</v>
      </c>
      <c r="H54" s="583">
        <v>1.7352754334793479E-4</v>
      </c>
      <c r="I54" s="583">
        <v>1.6440270442448778E-4</v>
      </c>
      <c r="J54" s="583">
        <v>3.1541361942681351E-3</v>
      </c>
      <c r="K54" s="583">
        <v>4.4499076426438005E-3</v>
      </c>
      <c r="L54" s="583">
        <v>0.45105687451389481</v>
      </c>
      <c r="M54" s="583">
        <v>1.1929206126243806E-4</v>
      </c>
      <c r="N54" s="583">
        <v>5.3137082561036143E-2</v>
      </c>
      <c r="O54" s="583">
        <v>3.1519370708911758E-4</v>
      </c>
      <c r="P54" s="583">
        <v>2.8215704288514436E-2</v>
      </c>
      <c r="Q54" s="583">
        <v>1.1067845895338425E-4</v>
      </c>
      <c r="R54" s="583">
        <v>4.8442571331686288E-5</v>
      </c>
      <c r="S54" s="583">
        <v>5.4928024670529935E-5</v>
      </c>
      <c r="T54" s="583">
        <v>6.309546343617894E-6</v>
      </c>
      <c r="U54" s="583">
        <v>6.492041568542164E-5</v>
      </c>
      <c r="V54" s="583">
        <v>6.1736626611943321E-6</v>
      </c>
      <c r="W54" s="583">
        <v>0</v>
      </c>
      <c r="X54" s="583">
        <v>8.3820788521028265E-5</v>
      </c>
      <c r="Y54" s="583">
        <v>4.4857058650162101E-3</v>
      </c>
      <c r="Z54" s="583">
        <v>2.3092989262719537E-3</v>
      </c>
      <c r="AA54" s="583">
        <v>0.23493694773917961</v>
      </c>
      <c r="AB54" s="583">
        <v>0</v>
      </c>
      <c r="AC54" s="583">
        <v>0</v>
      </c>
      <c r="AD54" s="583">
        <v>2.4810755958923314E-6</v>
      </c>
      <c r="AE54" s="583">
        <v>0</v>
      </c>
      <c r="AF54" s="583">
        <v>0</v>
      </c>
      <c r="AG54" s="583">
        <v>1.699371062769669E-6</v>
      </c>
      <c r="AH54" s="583">
        <v>0</v>
      </c>
      <c r="AI54" s="583">
        <v>4.014613192018949E-6</v>
      </c>
      <c r="AJ54" s="583">
        <v>1.8226223890934277E-5</v>
      </c>
      <c r="AK54" s="583">
        <v>6.1455323516186822E-6</v>
      </c>
      <c r="AL54" s="583">
        <v>3.2447516142639279E-5</v>
      </c>
      <c r="AM54" s="583">
        <v>2.8522532800912722E-6</v>
      </c>
      <c r="AN54" s="583">
        <v>0</v>
      </c>
      <c r="AO54" s="583">
        <v>0</v>
      </c>
      <c r="AP54" s="584">
        <v>1.9100512775304507E-4</v>
      </c>
    </row>
    <row r="55" spans="2:43" s="170" customFormat="1" ht="13.5" customHeight="1">
      <c r="B55" s="580">
        <v>5</v>
      </c>
      <c r="C55" s="581" t="s">
        <v>274</v>
      </c>
      <c r="D55" s="583">
        <v>0.1543134872417983</v>
      </c>
      <c r="E55" s="583">
        <v>1.1287758346581876E-2</v>
      </c>
      <c r="F55" s="583">
        <v>0.12975806451612903</v>
      </c>
      <c r="G55" s="583">
        <v>0</v>
      </c>
      <c r="H55" s="583">
        <v>0.18237593912351993</v>
      </c>
      <c r="I55" s="583">
        <v>9.2271017858243775E-3</v>
      </c>
      <c r="J55" s="583">
        <v>1.8269556477362964E-3</v>
      </c>
      <c r="K55" s="583">
        <v>6.9871429602295209E-3</v>
      </c>
      <c r="L55" s="583">
        <v>8.3992252554624357E-6</v>
      </c>
      <c r="M55" s="583">
        <v>1.043805536046333E-5</v>
      </c>
      <c r="N55" s="583">
        <v>6.42126211956299E-4</v>
      </c>
      <c r="O55" s="583">
        <v>1.3704074221265982E-5</v>
      </c>
      <c r="P55" s="583">
        <v>0</v>
      </c>
      <c r="Q55" s="583">
        <v>0</v>
      </c>
      <c r="R55" s="583">
        <v>0</v>
      </c>
      <c r="S55" s="583">
        <v>0</v>
      </c>
      <c r="T55" s="583">
        <v>0</v>
      </c>
      <c r="U55" s="583">
        <v>0</v>
      </c>
      <c r="V55" s="583">
        <v>0</v>
      </c>
      <c r="W55" s="583">
        <v>0</v>
      </c>
      <c r="X55" s="583">
        <v>0</v>
      </c>
      <c r="Y55" s="583">
        <v>2.269378131447097E-3</v>
      </c>
      <c r="Z55" s="583">
        <v>2.6653958059463913E-5</v>
      </c>
      <c r="AA55" s="583">
        <v>0</v>
      </c>
      <c r="AB55" s="583">
        <v>0</v>
      </c>
      <c r="AC55" s="583">
        <v>0</v>
      </c>
      <c r="AD55" s="583">
        <v>1.4018077116791672E-4</v>
      </c>
      <c r="AE55" s="583">
        <v>0</v>
      </c>
      <c r="AF55" s="583">
        <v>0</v>
      </c>
      <c r="AG55" s="583">
        <v>0</v>
      </c>
      <c r="AH55" s="583">
        <v>0</v>
      </c>
      <c r="AI55" s="583">
        <v>3.0511060259344014E-4</v>
      </c>
      <c r="AJ55" s="583">
        <v>6.6265342574896762E-3</v>
      </c>
      <c r="AK55" s="583">
        <v>7.2896256244116935E-3</v>
      </c>
      <c r="AL55" s="583">
        <v>6.8139783899542493E-4</v>
      </c>
      <c r="AM55" s="583">
        <v>2.8522532800912722E-6</v>
      </c>
      <c r="AN55" s="583">
        <v>0.1148862784201783</v>
      </c>
      <c r="AO55" s="583">
        <v>0</v>
      </c>
      <c r="AP55" s="584">
        <v>4.0992638956230442E-3</v>
      </c>
    </row>
    <row r="56" spans="2:43" s="170" customFormat="1" ht="13.5" customHeight="1">
      <c r="B56" s="580">
        <v>6</v>
      </c>
      <c r="C56" s="581" t="s">
        <v>275</v>
      </c>
      <c r="D56" s="583">
        <v>1.9373093492170042E-3</v>
      </c>
      <c r="E56" s="583">
        <v>6.3593004769475357E-4</v>
      </c>
      <c r="F56" s="583">
        <v>2.2499999999999999E-2</v>
      </c>
      <c r="G56" s="583">
        <v>2.5480203841630731E-3</v>
      </c>
      <c r="H56" s="583">
        <v>6.6996721083898304E-4</v>
      </c>
      <c r="I56" s="583">
        <v>0.23061589363145024</v>
      </c>
      <c r="J56" s="583">
        <v>4.0037538663157133E-3</v>
      </c>
      <c r="K56" s="583">
        <v>7.4234246787813641E-4</v>
      </c>
      <c r="L56" s="583">
        <v>1.6798450510924871E-5</v>
      </c>
      <c r="M56" s="583">
        <v>6.0123198876268786E-3</v>
      </c>
      <c r="N56" s="583">
        <v>5.4102548922275407E-3</v>
      </c>
      <c r="O56" s="583">
        <v>1.0141014923736827E-3</v>
      </c>
      <c r="P56" s="583">
        <v>4.1546602256711113E-3</v>
      </c>
      <c r="Q56" s="583">
        <v>1.4891283568273517E-3</v>
      </c>
      <c r="R56" s="583">
        <v>1.5380516397810395E-3</v>
      </c>
      <c r="S56" s="583">
        <v>1.4477457931018247E-3</v>
      </c>
      <c r="T56" s="583">
        <v>1.3881001955959366E-3</v>
      </c>
      <c r="U56" s="583">
        <v>3.4808162876666898E-3</v>
      </c>
      <c r="V56" s="583">
        <v>1.1779348357558786E-3</v>
      </c>
      <c r="W56" s="583">
        <v>1.0874513175863638E-3</v>
      </c>
      <c r="X56" s="583">
        <v>1.8409853813911707E-3</v>
      </c>
      <c r="Y56" s="583">
        <v>3.8726790450928383E-3</v>
      </c>
      <c r="Z56" s="583">
        <v>3.856294652043239E-3</v>
      </c>
      <c r="AA56" s="583">
        <v>1.5839708958121854E-4</v>
      </c>
      <c r="AB56" s="583">
        <v>7.8431372549019605E-4</v>
      </c>
      <c r="AC56" s="583">
        <v>2.8185400945521881E-3</v>
      </c>
      <c r="AD56" s="583">
        <v>4.4572523080205727E-3</v>
      </c>
      <c r="AE56" s="583">
        <v>1.4891310230031555E-3</v>
      </c>
      <c r="AF56" s="583">
        <v>1.0154059649459296E-5</v>
      </c>
      <c r="AG56" s="583">
        <v>2.4946767201458738E-3</v>
      </c>
      <c r="AH56" s="583">
        <v>4.645862827760914E-4</v>
      </c>
      <c r="AI56" s="583">
        <v>3.1835882612710267E-3</v>
      </c>
      <c r="AJ56" s="583">
        <v>5.0512677640589276E-4</v>
      </c>
      <c r="AK56" s="583">
        <v>3.0225776616044551E-3</v>
      </c>
      <c r="AL56" s="583">
        <v>1.9760537330867321E-2</v>
      </c>
      <c r="AM56" s="583">
        <v>1.7726754135767256E-3</v>
      </c>
      <c r="AN56" s="583">
        <v>3.8128554118639878E-3</v>
      </c>
      <c r="AO56" s="583">
        <v>2.0054935963199523E-2</v>
      </c>
      <c r="AP56" s="584">
        <v>2.4977593629244352E-4</v>
      </c>
    </row>
    <row r="57" spans="2:43" s="170" customFormat="1" ht="13.5" customHeight="1">
      <c r="B57" s="580">
        <v>7</v>
      </c>
      <c r="C57" s="581" t="s">
        <v>38</v>
      </c>
      <c r="D57" s="583">
        <v>2.3978451681975377E-2</v>
      </c>
      <c r="E57" s="583">
        <v>1.287758346581876E-2</v>
      </c>
      <c r="F57" s="583">
        <v>3.7096774193548388E-3</v>
      </c>
      <c r="G57" s="583">
        <v>7.840062720501764E-4</v>
      </c>
      <c r="H57" s="583">
        <v>1.4962601042070622E-2</v>
      </c>
      <c r="I57" s="583">
        <v>7.0076652760937917E-3</v>
      </c>
      <c r="J57" s="583">
        <v>0.28504950550030267</v>
      </c>
      <c r="K57" s="583">
        <v>1.2145386320826315E-2</v>
      </c>
      <c r="L57" s="583">
        <v>1.3438760408739897E-5</v>
      </c>
      <c r="M57" s="583">
        <v>5.3920011690622004E-3</v>
      </c>
      <c r="N57" s="583">
        <v>1.4190533875573246E-2</v>
      </c>
      <c r="O57" s="583">
        <v>1.2059585314714064E-3</v>
      </c>
      <c r="P57" s="583">
        <v>8.322951226360828E-3</v>
      </c>
      <c r="Q57" s="583">
        <v>5.2094338293740628E-3</v>
      </c>
      <c r="R57" s="583">
        <v>3.9989342634307026E-3</v>
      </c>
      <c r="S57" s="583">
        <v>1.5576018424428846E-3</v>
      </c>
      <c r="T57" s="583">
        <v>4.3598965234399644E-3</v>
      </c>
      <c r="U57" s="583">
        <v>2.8424322000933774E-3</v>
      </c>
      <c r="V57" s="583">
        <v>8.8011734897986398E-3</v>
      </c>
      <c r="W57" s="583">
        <v>3.1991300389459308E-3</v>
      </c>
      <c r="X57" s="583">
        <v>1.3033913188871934E-3</v>
      </c>
      <c r="Y57" s="583">
        <v>0.11455938697318008</v>
      </c>
      <c r="Z57" s="583">
        <v>4.3047208424356602E-2</v>
      </c>
      <c r="AA57" s="583">
        <v>4.8609171361806208E-3</v>
      </c>
      <c r="AB57" s="583">
        <v>2.7591036414565825E-3</v>
      </c>
      <c r="AC57" s="583">
        <v>4.8750911519143949E-3</v>
      </c>
      <c r="AD57" s="583">
        <v>7.2211705218446299E-3</v>
      </c>
      <c r="AE57" s="583">
        <v>5.30712860829696E-3</v>
      </c>
      <c r="AF57" s="583">
        <v>5.3703693257140276E-4</v>
      </c>
      <c r="AG57" s="583">
        <v>1.5646109374920343E-2</v>
      </c>
      <c r="AH57" s="583">
        <v>1.1482815016182042E-2</v>
      </c>
      <c r="AI57" s="583">
        <v>9.0128066160825404E-4</v>
      </c>
      <c r="AJ57" s="583">
        <v>7.761767631267868E-3</v>
      </c>
      <c r="AK57" s="583">
        <v>5.7624608350344509E-3</v>
      </c>
      <c r="AL57" s="583">
        <v>1.1334998972495323E-2</v>
      </c>
      <c r="AM57" s="583">
        <v>3.3542498573873362E-3</v>
      </c>
      <c r="AN57" s="583">
        <v>5.0552005835752976E-3</v>
      </c>
      <c r="AO57" s="583">
        <v>0.43243869345070657</v>
      </c>
      <c r="AP57" s="584">
        <v>7.6402051101218029E-4</v>
      </c>
    </row>
    <row r="58" spans="2:43" s="170" customFormat="1" ht="13.5" customHeight="1">
      <c r="B58" s="580">
        <v>8</v>
      </c>
      <c r="C58" s="581" t="s">
        <v>276</v>
      </c>
      <c r="D58" s="583">
        <v>3.9086065817536049E-2</v>
      </c>
      <c r="E58" s="583">
        <v>7.9491255961844202E-4</v>
      </c>
      <c r="F58" s="583">
        <v>1.3736559139784946E-2</v>
      </c>
      <c r="G58" s="583">
        <v>8.5260682085456681E-3</v>
      </c>
      <c r="H58" s="583">
        <v>7.9022934305489952E-3</v>
      </c>
      <c r="I58" s="583">
        <v>0.16115575101210414</v>
      </c>
      <c r="J58" s="583">
        <v>4.9444416679161045E-2</v>
      </c>
      <c r="K58" s="583">
        <v>0.32922017545824095</v>
      </c>
      <c r="L58" s="583">
        <v>1.8461497111506434E-3</v>
      </c>
      <c r="M58" s="583">
        <v>0.14557806696161629</v>
      </c>
      <c r="N58" s="583">
        <v>4.2972361248366224E-2</v>
      </c>
      <c r="O58" s="583">
        <v>4.2482630085924544E-3</v>
      </c>
      <c r="P58" s="583">
        <v>3.5611762813610059E-2</v>
      </c>
      <c r="Q58" s="583">
        <v>8.645496895972311E-3</v>
      </c>
      <c r="R58" s="583">
        <v>6.2151819018553501E-3</v>
      </c>
      <c r="S58" s="583">
        <v>4.2529984816324605E-3</v>
      </c>
      <c r="T58" s="583">
        <v>2.7061644267777147E-2</v>
      </c>
      <c r="U58" s="583">
        <v>2.8695905739884453E-2</v>
      </c>
      <c r="V58" s="583">
        <v>1.2355968450114337E-2</v>
      </c>
      <c r="W58" s="583">
        <v>4.9946891912396943E-3</v>
      </c>
      <c r="X58" s="583">
        <v>9.9922279258392276E-3</v>
      </c>
      <c r="Y58" s="583">
        <v>3.4470969643383434E-2</v>
      </c>
      <c r="Z58" s="583">
        <v>5.0642520312981438E-3</v>
      </c>
      <c r="AA58" s="583">
        <v>1.0764189313476357E-3</v>
      </c>
      <c r="AB58" s="583">
        <v>8.3613445378151255E-3</v>
      </c>
      <c r="AC58" s="583">
        <v>1.5928028906422829E-2</v>
      </c>
      <c r="AD58" s="583">
        <v>1.3645915777407822E-5</v>
      </c>
      <c r="AE58" s="583">
        <v>2.4259026690527595E-5</v>
      </c>
      <c r="AF58" s="583">
        <v>8.1232477195674371E-5</v>
      </c>
      <c r="AG58" s="583">
        <v>8.8027421051468848E-4</v>
      </c>
      <c r="AH58" s="583">
        <v>6.2154110803828446E-4</v>
      </c>
      <c r="AI58" s="583">
        <v>6.8850616243124974E-4</v>
      </c>
      <c r="AJ58" s="583">
        <v>5.4340184657685475E-3</v>
      </c>
      <c r="AK58" s="583">
        <v>0.15225863677752866</v>
      </c>
      <c r="AL58" s="583">
        <v>1.611559968417751E-3</v>
      </c>
      <c r="AM58" s="583">
        <v>3.5154021677124927E-3</v>
      </c>
      <c r="AN58" s="583">
        <v>7.8443472273021699E-3</v>
      </c>
      <c r="AO58" s="583">
        <v>9.3324949531720554E-3</v>
      </c>
      <c r="AP58" s="584">
        <v>4.8632844066352245E-3</v>
      </c>
    </row>
    <row r="59" spans="2:43" s="170" customFormat="1" ht="13.5" customHeight="1">
      <c r="B59" s="580">
        <v>9</v>
      </c>
      <c r="C59" s="581" t="s">
        <v>277</v>
      </c>
      <c r="D59" s="583">
        <v>1.967898444204641E-2</v>
      </c>
      <c r="E59" s="583">
        <v>2.2098569157392688E-2</v>
      </c>
      <c r="F59" s="583">
        <v>6.9166666666666668E-2</v>
      </c>
      <c r="G59" s="583">
        <v>9.7216777734221868E-2</v>
      </c>
      <c r="H59" s="583">
        <v>4.2521792796041758E-3</v>
      </c>
      <c r="I59" s="583">
        <v>7.7269271079509257E-3</v>
      </c>
      <c r="J59" s="583">
        <v>7.474414291346672E-3</v>
      </c>
      <c r="K59" s="583">
        <v>7.431221348276397E-2</v>
      </c>
      <c r="L59" s="583">
        <v>5.7741313941202063E-2</v>
      </c>
      <c r="M59" s="583">
        <v>1.9578809554697649E-3</v>
      </c>
      <c r="N59" s="583">
        <v>3.2179175983568856E-2</v>
      </c>
      <c r="O59" s="583">
        <v>1.2936646064875088E-2</v>
      </c>
      <c r="P59" s="583">
        <v>4.2528018058050742E-3</v>
      </c>
      <c r="Q59" s="583">
        <v>7.7349150291285583E-3</v>
      </c>
      <c r="R59" s="583">
        <v>4.2241922201230438E-3</v>
      </c>
      <c r="S59" s="583">
        <v>2.8797978648692126E-3</v>
      </c>
      <c r="T59" s="583">
        <v>3.2557259133068331E-3</v>
      </c>
      <c r="U59" s="583">
        <v>2.3133308122571909E-3</v>
      </c>
      <c r="V59" s="583">
        <v>1.6471331980066478E-3</v>
      </c>
      <c r="W59" s="583">
        <v>4.9314652774265337E-4</v>
      </c>
      <c r="X59" s="583">
        <v>1.7330277165944535E-3</v>
      </c>
      <c r="Y59" s="583">
        <v>-1.981727085175361E-2</v>
      </c>
      <c r="Z59" s="583">
        <v>1.8679093808072311E-2</v>
      </c>
      <c r="AA59" s="583">
        <v>3.9771295040978857E-2</v>
      </c>
      <c r="AB59" s="583">
        <v>1.030812324929972E-2</v>
      </c>
      <c r="AC59" s="583">
        <v>1.8435218641693091E-2</v>
      </c>
      <c r="AD59" s="583">
        <v>9.9367077615487871E-3</v>
      </c>
      <c r="AE59" s="583">
        <v>2.8439043597203121E-3</v>
      </c>
      <c r="AF59" s="583">
        <v>4.456503957262691E-4</v>
      </c>
      <c r="AG59" s="583">
        <v>2.9840955862235386E-2</v>
      </c>
      <c r="AH59" s="583">
        <v>2.6117282923628919E-3</v>
      </c>
      <c r="AI59" s="583">
        <v>8.3584246657834524E-3</v>
      </c>
      <c r="AJ59" s="583">
        <v>7.1212460488150348E-3</v>
      </c>
      <c r="AK59" s="583">
        <v>3.2683989556692022E-3</v>
      </c>
      <c r="AL59" s="583">
        <v>3.8828860984025004E-3</v>
      </c>
      <c r="AM59" s="583">
        <v>3.639475185396463E-3</v>
      </c>
      <c r="AN59" s="583">
        <v>8.3408766298117883E-3</v>
      </c>
      <c r="AO59" s="583">
        <v>0</v>
      </c>
      <c r="AP59" s="584">
        <v>1.4913092666872364E-2</v>
      </c>
    </row>
    <row r="60" spans="2:43" s="170" customFormat="1" ht="13.5" customHeight="1">
      <c r="B60" s="580">
        <v>10</v>
      </c>
      <c r="C60" s="581" t="s">
        <v>340</v>
      </c>
      <c r="D60" s="583">
        <v>8.2930435299815621E-3</v>
      </c>
      <c r="E60" s="583">
        <v>7.3131955484896658E-3</v>
      </c>
      <c r="F60" s="583">
        <v>1.9086021505376343E-2</v>
      </c>
      <c r="G60" s="583">
        <v>7.4480595844766762E-3</v>
      </c>
      <c r="H60" s="583">
        <v>1.4390714616602209E-2</v>
      </c>
      <c r="I60" s="583">
        <v>1.2659008240685559E-2</v>
      </c>
      <c r="J60" s="583">
        <v>3.2007818703805507E-2</v>
      </c>
      <c r="K60" s="583">
        <v>2.0271340687085648E-2</v>
      </c>
      <c r="L60" s="583">
        <v>1.0079070306554924E-4</v>
      </c>
      <c r="M60" s="583">
        <v>0.1496474174014312</v>
      </c>
      <c r="N60" s="583">
        <v>1.2824307892687504E-2</v>
      </c>
      <c r="O60" s="583">
        <v>7.9483630483342699E-4</v>
      </c>
      <c r="P60" s="583">
        <v>2.6991660691843618E-2</v>
      </c>
      <c r="Q60" s="583">
        <v>5.6169317918842504E-3</v>
      </c>
      <c r="R60" s="583">
        <v>1.1335561691614591E-2</v>
      </c>
      <c r="S60" s="583">
        <v>1.1625124078484301E-2</v>
      </c>
      <c r="T60" s="583">
        <v>5.1978042778724212E-2</v>
      </c>
      <c r="U60" s="583">
        <v>2.070420256900905E-2</v>
      </c>
      <c r="V60" s="583">
        <v>4.3736695756965129E-2</v>
      </c>
      <c r="W60" s="583">
        <v>3.1548732992767184E-2</v>
      </c>
      <c r="X60" s="583">
        <v>5.1045982504714371E-2</v>
      </c>
      <c r="Y60" s="583">
        <v>4.5063365753020924E-2</v>
      </c>
      <c r="Z60" s="583">
        <v>1.4968862846194935E-2</v>
      </c>
      <c r="AA60" s="583">
        <v>1.532875060463405E-5</v>
      </c>
      <c r="AB60" s="583">
        <v>3.5602240896358543E-2</v>
      </c>
      <c r="AC60" s="583">
        <v>2.1597882817556882E-2</v>
      </c>
      <c r="AD60" s="583">
        <v>7.5226212067455479E-3</v>
      </c>
      <c r="AE60" s="583">
        <v>2.99878891474445E-3</v>
      </c>
      <c r="AF60" s="583">
        <v>8.089400854069239E-4</v>
      </c>
      <c r="AG60" s="583">
        <v>4.2994087888072628E-3</v>
      </c>
      <c r="AH60" s="583">
        <v>1.3498114972548601E-3</v>
      </c>
      <c r="AI60" s="583">
        <v>1.3208077401742342E-3</v>
      </c>
      <c r="AJ60" s="583">
        <v>2.6428024641854701E-3</v>
      </c>
      <c r="AK60" s="583">
        <v>2.19088228335206E-3</v>
      </c>
      <c r="AL60" s="583">
        <v>6.1433963896730375E-3</v>
      </c>
      <c r="AM60" s="583">
        <v>8.9603536794067313E-3</v>
      </c>
      <c r="AN60" s="583">
        <v>2.9199198196964834E-3</v>
      </c>
      <c r="AO60" s="583">
        <v>4.6099877552371181E-2</v>
      </c>
      <c r="AP60" s="584">
        <v>2.9826185333744729E-3</v>
      </c>
    </row>
    <row r="61" spans="2:43" s="170" customFormat="1" ht="13.5" customHeight="1">
      <c r="B61" s="580">
        <v>11</v>
      </c>
      <c r="C61" s="581" t="s">
        <v>278</v>
      </c>
      <c r="D61" s="583">
        <v>2.6765458114182293E-3</v>
      </c>
      <c r="E61" s="583">
        <v>1.5898251192368839E-4</v>
      </c>
      <c r="F61" s="583">
        <v>2.6881720430107527E-5</v>
      </c>
      <c r="G61" s="583">
        <v>9.800078400627205E-5</v>
      </c>
      <c r="H61" s="583">
        <v>1.5074262243877118E-3</v>
      </c>
      <c r="I61" s="583">
        <v>5.1375845132652434E-4</v>
      </c>
      <c r="J61" s="583">
        <v>3.2929626112693732E-3</v>
      </c>
      <c r="K61" s="583">
        <v>5.3664310247726731E-3</v>
      </c>
      <c r="L61" s="583">
        <v>2.7717443343026042E-4</v>
      </c>
      <c r="M61" s="583">
        <v>2.0607703583086175E-3</v>
      </c>
      <c r="N61" s="583">
        <v>8.4514739301312036E-2</v>
      </c>
      <c r="O61" s="583">
        <v>6.5505474777651394E-3</v>
      </c>
      <c r="P61" s="583">
        <v>3.8635068712736871E-2</v>
      </c>
      <c r="Q61" s="583">
        <v>6.0495839496111162E-3</v>
      </c>
      <c r="R61" s="583">
        <v>1.721891197984789E-2</v>
      </c>
      <c r="S61" s="583">
        <v>6.8620796534826327E-3</v>
      </c>
      <c r="T61" s="583">
        <v>9.7103918228279382E-3</v>
      </c>
      <c r="U61" s="583">
        <v>2.3236639784204538E-2</v>
      </c>
      <c r="V61" s="583">
        <v>7.9220439268445665E-3</v>
      </c>
      <c r="W61" s="583">
        <v>2.4657326387132667E-3</v>
      </c>
      <c r="X61" s="583">
        <v>9.8689104306852547E-3</v>
      </c>
      <c r="Y61" s="583">
        <v>4.7096964338343645E-3</v>
      </c>
      <c r="Z61" s="583">
        <v>5.573769093562856E-2</v>
      </c>
      <c r="AA61" s="583">
        <v>9.7082087162682321E-5</v>
      </c>
      <c r="AB61" s="583">
        <v>4.2717086834733889E-3</v>
      </c>
      <c r="AC61" s="583">
        <v>5.4076641348966398E-4</v>
      </c>
      <c r="AD61" s="583">
        <v>2.3074003041798682E-4</v>
      </c>
      <c r="AE61" s="583">
        <v>1.1196473857166583E-5</v>
      </c>
      <c r="AF61" s="583">
        <v>1.6923432749098828E-4</v>
      </c>
      <c r="AG61" s="583">
        <v>5.0981131883090066E-5</v>
      </c>
      <c r="AH61" s="583">
        <v>6.2781930104877217E-6</v>
      </c>
      <c r="AI61" s="583">
        <v>1.5857722108474849E-4</v>
      </c>
      <c r="AJ61" s="583">
        <v>2.2808817326369179E-3</v>
      </c>
      <c r="AK61" s="583">
        <v>6.6064472779900829E-4</v>
      </c>
      <c r="AL61" s="583">
        <v>4.3263354856852375E-4</v>
      </c>
      <c r="AM61" s="583">
        <v>7.5442099258414151E-4</v>
      </c>
      <c r="AN61" s="583">
        <v>1.1749152528519791E-3</v>
      </c>
      <c r="AO61" s="583">
        <v>5.3943144587483864E-3</v>
      </c>
      <c r="AP61" s="584">
        <v>3.7319463422518036E-3</v>
      </c>
    </row>
    <row r="62" spans="2:43" s="170" customFormat="1" ht="13.5" customHeight="1">
      <c r="B62" s="580">
        <v>12</v>
      </c>
      <c r="C62" s="581" t="s">
        <v>279</v>
      </c>
      <c r="D62" s="583">
        <v>1.6993941659798282E-5</v>
      </c>
      <c r="E62" s="583">
        <v>0</v>
      </c>
      <c r="F62" s="583">
        <v>2.1505376344086021E-4</v>
      </c>
      <c r="G62" s="583">
        <v>2.2540180321442573E-3</v>
      </c>
      <c r="H62" s="583">
        <v>0</v>
      </c>
      <c r="I62" s="583">
        <v>3.2880540884897556E-4</v>
      </c>
      <c r="J62" s="583">
        <v>1.9580077853854655E-2</v>
      </c>
      <c r="K62" s="583">
        <v>7.9625560800336423E-5</v>
      </c>
      <c r="L62" s="583">
        <v>0</v>
      </c>
      <c r="M62" s="583">
        <v>2.1144517858767147E-3</v>
      </c>
      <c r="N62" s="583">
        <v>9.6091227462963887E-3</v>
      </c>
      <c r="O62" s="583">
        <v>0.38074029408943277</v>
      </c>
      <c r="P62" s="583">
        <v>2.6961672986802682E-3</v>
      </c>
      <c r="Q62" s="583">
        <v>0.21242466318532605</v>
      </c>
      <c r="R62" s="583">
        <v>0.15108511359782978</v>
      </c>
      <c r="S62" s="583">
        <v>9.5935718517414142E-2</v>
      </c>
      <c r="T62" s="583">
        <v>3.0708562054388291E-2</v>
      </c>
      <c r="U62" s="583">
        <v>2.1905230259189347E-3</v>
      </c>
      <c r="V62" s="583">
        <v>4.869661633896865E-2</v>
      </c>
      <c r="W62" s="583">
        <v>1.1683779272672095E-2</v>
      </c>
      <c r="X62" s="583">
        <v>4.7658481632495434E-2</v>
      </c>
      <c r="Y62" s="583">
        <v>-1.237253168287651E-2</v>
      </c>
      <c r="Z62" s="583">
        <v>2.1040634492140813E-2</v>
      </c>
      <c r="AA62" s="583">
        <v>0</v>
      </c>
      <c r="AB62" s="583">
        <v>1.4005602240896359E-5</v>
      </c>
      <c r="AC62" s="583">
        <v>0</v>
      </c>
      <c r="AD62" s="583">
        <v>0</v>
      </c>
      <c r="AE62" s="583">
        <v>0</v>
      </c>
      <c r="AF62" s="583">
        <v>0</v>
      </c>
      <c r="AG62" s="583">
        <v>9.1426163177008187E-4</v>
      </c>
      <c r="AH62" s="583">
        <v>0</v>
      </c>
      <c r="AI62" s="583">
        <v>2.2080372556104221E-5</v>
      </c>
      <c r="AJ62" s="583">
        <v>0</v>
      </c>
      <c r="AK62" s="583">
        <v>3.0727661758093411E-6</v>
      </c>
      <c r="AL62" s="583">
        <v>0</v>
      </c>
      <c r="AM62" s="583">
        <v>2.4957216200798633E-4</v>
      </c>
      <c r="AN62" s="583">
        <v>6.1299926235755436E-5</v>
      </c>
      <c r="AO62" s="583">
        <v>3.3093953734652678E-5</v>
      </c>
      <c r="AP62" s="584">
        <v>3.4233995974199613E-3</v>
      </c>
    </row>
    <row r="63" spans="2:43" s="170" customFormat="1" ht="13.5" customHeight="1">
      <c r="B63" s="580">
        <v>13</v>
      </c>
      <c r="C63" s="581" t="s">
        <v>280</v>
      </c>
      <c r="D63" s="583">
        <v>0</v>
      </c>
      <c r="E63" s="583">
        <v>0</v>
      </c>
      <c r="F63" s="583">
        <v>0</v>
      </c>
      <c r="G63" s="583">
        <v>9.800078400627205E-5</v>
      </c>
      <c r="H63" s="583">
        <v>1.2735412746578867E-3</v>
      </c>
      <c r="I63" s="583">
        <v>8.2201352212243889E-5</v>
      </c>
      <c r="J63" s="583">
        <v>4.731204291402202E-3</v>
      </c>
      <c r="K63" s="583">
        <v>5.8134953713495623E-3</v>
      </c>
      <c r="L63" s="583">
        <v>1.847829556201736E-5</v>
      </c>
      <c r="M63" s="583">
        <v>2.124889841237178E-3</v>
      </c>
      <c r="N63" s="583">
        <v>8.3795193616992211E-3</v>
      </c>
      <c r="O63" s="583">
        <v>2.8093352153595263E-3</v>
      </c>
      <c r="P63" s="583">
        <v>0.47471900157299146</v>
      </c>
      <c r="Q63" s="583">
        <v>9.2356143157555817E-2</v>
      </c>
      <c r="R63" s="583">
        <v>2.1346219057307561E-2</v>
      </c>
      <c r="S63" s="583">
        <v>1.8051702964936304E-2</v>
      </c>
      <c r="T63" s="583">
        <v>1.7628872484068397E-2</v>
      </c>
      <c r="U63" s="583">
        <v>2.4728186334577101E-2</v>
      </c>
      <c r="V63" s="583">
        <v>0.10186049497957753</v>
      </c>
      <c r="W63" s="583">
        <v>2.1357038086085682E-2</v>
      </c>
      <c r="X63" s="583">
        <v>2.7512966988213743E-2</v>
      </c>
      <c r="Y63" s="583">
        <v>0.2711170055997642</v>
      </c>
      <c r="Z63" s="583">
        <v>8.7904753680111986E-3</v>
      </c>
      <c r="AA63" s="583">
        <v>3.5767084744146123E-4</v>
      </c>
      <c r="AB63" s="583">
        <v>2.8011204481792715E-4</v>
      </c>
      <c r="AC63" s="583">
        <v>0</v>
      </c>
      <c r="AD63" s="583">
        <v>1.2405377979461656E-5</v>
      </c>
      <c r="AE63" s="583">
        <v>0</v>
      </c>
      <c r="AF63" s="583">
        <v>0</v>
      </c>
      <c r="AG63" s="583">
        <v>3.0588679129854044E-5</v>
      </c>
      <c r="AH63" s="583">
        <v>1.0045108816780355E-4</v>
      </c>
      <c r="AI63" s="583">
        <v>1.3448954193263479E-4</v>
      </c>
      <c r="AJ63" s="583">
        <v>3.905619405200202E-5</v>
      </c>
      <c r="AK63" s="583">
        <v>1.6111537315160311E-3</v>
      </c>
      <c r="AL63" s="583">
        <v>1.5142174199898331E-4</v>
      </c>
      <c r="AM63" s="583">
        <v>6.360524814603537E-4</v>
      </c>
      <c r="AN63" s="583">
        <v>3.8414620441073403E-4</v>
      </c>
      <c r="AO63" s="583">
        <v>9.5972465830492773E-4</v>
      </c>
      <c r="AP63" s="584">
        <v>2.9973112355093224E-3</v>
      </c>
    </row>
    <row r="64" spans="2:43" s="170" customFormat="1" ht="13.5" customHeight="1">
      <c r="B64" s="580">
        <v>14</v>
      </c>
      <c r="C64" s="581" t="s">
        <v>281</v>
      </c>
      <c r="D64" s="583">
        <v>1.8183517575984162E-3</v>
      </c>
      <c r="E64" s="583">
        <v>1.4308426073131955E-3</v>
      </c>
      <c r="F64" s="583">
        <v>2.5268817204301074E-3</v>
      </c>
      <c r="G64" s="583">
        <v>7.1540572324578595E-3</v>
      </c>
      <c r="H64" s="583">
        <v>7.9083291711871846E-3</v>
      </c>
      <c r="I64" s="583">
        <v>1.1302685929183535E-3</v>
      </c>
      <c r="J64" s="583">
        <v>2.1584731315352535E-2</v>
      </c>
      <c r="K64" s="583">
        <v>8.907280181612633E-3</v>
      </c>
      <c r="L64" s="583">
        <v>3.6452637608706974E-4</v>
      </c>
      <c r="M64" s="583">
        <v>1.0281484530056381E-2</v>
      </c>
      <c r="N64" s="583">
        <v>1.3138539868751223E-2</v>
      </c>
      <c r="O64" s="583">
        <v>6.9342615559605872E-3</v>
      </c>
      <c r="P64" s="583">
        <v>6.3355842286480727E-3</v>
      </c>
      <c r="Q64" s="583">
        <v>7.650900017104853E-2</v>
      </c>
      <c r="R64" s="583">
        <v>4.8435304945986531E-2</v>
      </c>
      <c r="S64" s="583">
        <v>3.2560548338623423E-2</v>
      </c>
      <c r="T64" s="583">
        <v>6.3922014007192884E-2</v>
      </c>
      <c r="U64" s="583">
        <v>1.3633828297402588E-2</v>
      </c>
      <c r="V64" s="583">
        <v>3.7772937626251404E-2</v>
      </c>
      <c r="W64" s="583">
        <v>2.5112538566587427E-2</v>
      </c>
      <c r="X64" s="583">
        <v>9.182106587567929E-3</v>
      </c>
      <c r="Y64" s="583">
        <v>1.8685529030356616E-2</v>
      </c>
      <c r="Z64" s="583">
        <v>9.3632156187929597E-2</v>
      </c>
      <c r="AA64" s="583">
        <v>4.9903599190641973E-4</v>
      </c>
      <c r="AB64" s="583">
        <v>7.2829131652661064E-4</v>
      </c>
      <c r="AC64" s="583">
        <v>1.3109488811870643E-4</v>
      </c>
      <c r="AD64" s="583">
        <v>2.2478544898784521E-3</v>
      </c>
      <c r="AE64" s="583">
        <v>1.2689337038122126E-4</v>
      </c>
      <c r="AF64" s="583">
        <v>6.5211627526527477E-4</v>
      </c>
      <c r="AG64" s="583">
        <v>3.3273685409030119E-3</v>
      </c>
      <c r="AH64" s="583">
        <v>5.3678550239670021E-4</v>
      </c>
      <c r="AI64" s="583">
        <v>2.5271990043759284E-3</v>
      </c>
      <c r="AJ64" s="583">
        <v>2.3954465685227907E-4</v>
      </c>
      <c r="AK64" s="583">
        <v>3.840957719761676E-4</v>
      </c>
      <c r="AL64" s="583">
        <v>1.6872708394172426E-3</v>
      </c>
      <c r="AM64" s="583">
        <v>2.0222475755847119E-3</v>
      </c>
      <c r="AN64" s="583">
        <v>2.4703870273009437E-3</v>
      </c>
      <c r="AO64" s="583">
        <v>3.6403349108117945E-4</v>
      </c>
      <c r="AP64" s="584">
        <v>4.2168055127018407E-3</v>
      </c>
    </row>
    <row r="65" spans="2:42" s="170" customFormat="1" ht="13.5" customHeight="1">
      <c r="B65" s="580">
        <v>15</v>
      </c>
      <c r="C65" s="581" t="s">
        <v>233</v>
      </c>
      <c r="D65" s="583">
        <v>0</v>
      </c>
      <c r="E65" s="583">
        <v>0</v>
      </c>
      <c r="F65" s="583">
        <v>0</v>
      </c>
      <c r="G65" s="583">
        <v>3.3320266562132496E-3</v>
      </c>
      <c r="H65" s="583">
        <v>0</v>
      </c>
      <c r="I65" s="583">
        <v>0</v>
      </c>
      <c r="J65" s="583">
        <v>1.2216724696108972E-4</v>
      </c>
      <c r="K65" s="583">
        <v>9.9531951000420529E-6</v>
      </c>
      <c r="L65" s="583">
        <v>0</v>
      </c>
      <c r="M65" s="583">
        <v>2.4156642405643707E-4</v>
      </c>
      <c r="N65" s="583">
        <v>2.8371959577927252E-3</v>
      </c>
      <c r="O65" s="583">
        <v>9.1817297282482079E-4</v>
      </c>
      <c r="P65" s="583">
        <v>0</v>
      </c>
      <c r="Q65" s="583">
        <v>8.8794309114874174E-4</v>
      </c>
      <c r="R65" s="583">
        <v>0.1772247250884077</v>
      </c>
      <c r="S65" s="583">
        <v>3.7260817878287347E-2</v>
      </c>
      <c r="T65" s="583">
        <v>2.7938671209540033E-2</v>
      </c>
      <c r="U65" s="583">
        <v>1.9703346160525465E-3</v>
      </c>
      <c r="V65" s="583">
        <v>1.6258957984521392E-2</v>
      </c>
      <c r="W65" s="583">
        <v>2.8830104698801275E-3</v>
      </c>
      <c r="X65" s="583">
        <v>6.319911913567163E-3</v>
      </c>
      <c r="Y65" s="583">
        <v>1.0020630710285883E-4</v>
      </c>
      <c r="Z65" s="583">
        <v>7.5910472553353224E-3</v>
      </c>
      <c r="AA65" s="583">
        <v>0</v>
      </c>
      <c r="AB65" s="583">
        <v>8.2633053221288517E-3</v>
      </c>
      <c r="AC65" s="583">
        <v>0</v>
      </c>
      <c r="AD65" s="583">
        <v>4.9621511917846627E-6</v>
      </c>
      <c r="AE65" s="583">
        <v>0</v>
      </c>
      <c r="AF65" s="583">
        <v>0</v>
      </c>
      <c r="AG65" s="583">
        <v>3.7386163380932716E-5</v>
      </c>
      <c r="AH65" s="583">
        <v>6.2781930104877217E-6</v>
      </c>
      <c r="AI65" s="583">
        <v>2.1076719258099482E-4</v>
      </c>
      <c r="AJ65" s="583">
        <v>0</v>
      </c>
      <c r="AK65" s="583">
        <v>0</v>
      </c>
      <c r="AL65" s="583">
        <v>0</v>
      </c>
      <c r="AM65" s="583">
        <v>1.7035082715345123E-2</v>
      </c>
      <c r="AN65" s="583">
        <v>3.2693293992402898E-5</v>
      </c>
      <c r="AO65" s="583">
        <v>0</v>
      </c>
      <c r="AP65" s="584">
        <v>0</v>
      </c>
    </row>
    <row r="66" spans="2:42" s="170" customFormat="1" ht="13.5" customHeight="1">
      <c r="B66" s="580">
        <v>16</v>
      </c>
      <c r="C66" s="581" t="s">
        <v>234</v>
      </c>
      <c r="D66" s="583">
        <v>0</v>
      </c>
      <c r="E66" s="583">
        <v>1.5898251192368839E-4</v>
      </c>
      <c r="F66" s="583">
        <v>0</v>
      </c>
      <c r="G66" s="583">
        <v>4.9000392003136026E-4</v>
      </c>
      <c r="H66" s="583">
        <v>0</v>
      </c>
      <c r="I66" s="583">
        <v>0</v>
      </c>
      <c r="J66" s="583">
        <v>1.4437947368128786E-4</v>
      </c>
      <c r="K66" s="583">
        <v>0</v>
      </c>
      <c r="L66" s="583">
        <v>1.0079070306554923E-5</v>
      </c>
      <c r="M66" s="583">
        <v>1.8967437740727651E-3</v>
      </c>
      <c r="N66" s="583">
        <v>1.5848221401474614E-3</v>
      </c>
      <c r="O66" s="583">
        <v>1.1237340861438105E-3</v>
      </c>
      <c r="P66" s="583">
        <v>1.9355700526420532E-4</v>
      </c>
      <c r="Q66" s="583">
        <v>6.9174036845865154E-4</v>
      </c>
      <c r="R66" s="583">
        <v>7.5400862277769706E-3</v>
      </c>
      <c r="S66" s="583">
        <v>0.17503207404297724</v>
      </c>
      <c r="T66" s="583">
        <v>2.4607230740109785E-3</v>
      </c>
      <c r="U66" s="583">
        <v>4.4519175056277885E-3</v>
      </c>
      <c r="V66" s="583">
        <v>1.1458317899176681E-3</v>
      </c>
      <c r="W66" s="583">
        <v>4.4256739669212483E-4</v>
      </c>
      <c r="X66" s="583">
        <v>7.8422905281192411E-4</v>
      </c>
      <c r="Y66" s="583">
        <v>5.3050397877984088E-5</v>
      </c>
      <c r="Z66" s="583">
        <v>6.0771024375577726E-5</v>
      </c>
      <c r="AA66" s="583">
        <v>3.4063890232520116E-6</v>
      </c>
      <c r="AB66" s="583">
        <v>2.380952380952381E-4</v>
      </c>
      <c r="AC66" s="583">
        <v>0</v>
      </c>
      <c r="AD66" s="583">
        <v>2.4810755958923314E-6</v>
      </c>
      <c r="AE66" s="583">
        <v>0</v>
      </c>
      <c r="AF66" s="583">
        <v>0</v>
      </c>
      <c r="AG66" s="583">
        <v>6.967421357355642E-5</v>
      </c>
      <c r="AH66" s="583">
        <v>3.1390965052438609E-6</v>
      </c>
      <c r="AI66" s="583">
        <v>1.6058452768075796E-5</v>
      </c>
      <c r="AJ66" s="583">
        <v>0</v>
      </c>
      <c r="AK66" s="583">
        <v>0</v>
      </c>
      <c r="AL66" s="583">
        <v>0</v>
      </c>
      <c r="AM66" s="583">
        <v>2.6909583571021106E-2</v>
      </c>
      <c r="AN66" s="583">
        <v>1.6346646996201449E-5</v>
      </c>
      <c r="AO66" s="583">
        <v>0</v>
      </c>
      <c r="AP66" s="584">
        <v>0</v>
      </c>
    </row>
    <row r="67" spans="2:42" s="170" customFormat="1" ht="13.5" customHeight="1">
      <c r="B67" s="580">
        <v>17</v>
      </c>
      <c r="C67" s="581" t="s">
        <v>235</v>
      </c>
      <c r="D67" s="583">
        <v>1.6993941659798282E-5</v>
      </c>
      <c r="E67" s="583">
        <v>0</v>
      </c>
      <c r="F67" s="583">
        <v>2.6881720430107527E-5</v>
      </c>
      <c r="G67" s="583">
        <v>0</v>
      </c>
      <c r="H67" s="583">
        <v>0</v>
      </c>
      <c r="I67" s="583">
        <v>0</v>
      </c>
      <c r="J67" s="583">
        <v>0</v>
      </c>
      <c r="K67" s="583">
        <v>0</v>
      </c>
      <c r="L67" s="583">
        <v>0</v>
      </c>
      <c r="M67" s="583">
        <v>0</v>
      </c>
      <c r="N67" s="583">
        <v>0</v>
      </c>
      <c r="O67" s="583">
        <v>0</v>
      </c>
      <c r="P67" s="583">
        <v>0</v>
      </c>
      <c r="Q67" s="583">
        <v>7.5462585650034716E-6</v>
      </c>
      <c r="R67" s="583">
        <v>1.5840720825461415E-3</v>
      </c>
      <c r="S67" s="583">
        <v>5.4143338603808077E-3</v>
      </c>
      <c r="T67" s="583">
        <v>0.17283740299072498</v>
      </c>
      <c r="U67" s="583">
        <v>1.3795588333152098E-4</v>
      </c>
      <c r="V67" s="583">
        <v>5.0747507075017413E-4</v>
      </c>
      <c r="W67" s="583">
        <v>7.5868696575792828E-5</v>
      </c>
      <c r="X67" s="583">
        <v>2.6945530969587099E-4</v>
      </c>
      <c r="Y67" s="583">
        <v>1.4146772767462422E-4</v>
      </c>
      <c r="Z67" s="583">
        <v>2.0576855621906142E-4</v>
      </c>
      <c r="AA67" s="583">
        <v>0</v>
      </c>
      <c r="AB67" s="583">
        <v>5.6022408963585436E-5</v>
      </c>
      <c r="AC67" s="583">
        <v>2.4580291522257453E-5</v>
      </c>
      <c r="AD67" s="583">
        <v>5.780906138429132E-4</v>
      </c>
      <c r="AE67" s="583">
        <v>1.1196473857166583E-5</v>
      </c>
      <c r="AF67" s="583">
        <v>0</v>
      </c>
      <c r="AG67" s="583">
        <v>2.5490565941545033E-5</v>
      </c>
      <c r="AH67" s="583">
        <v>6.592102661012107E-5</v>
      </c>
      <c r="AI67" s="583">
        <v>2.2883295194508009E-3</v>
      </c>
      <c r="AJ67" s="583">
        <v>0</v>
      </c>
      <c r="AK67" s="583">
        <v>1.1351822508831643E-2</v>
      </c>
      <c r="AL67" s="583">
        <v>0</v>
      </c>
      <c r="AM67" s="583">
        <v>7.9078722190530516E-3</v>
      </c>
      <c r="AN67" s="583">
        <v>8.5002564380247533E-4</v>
      </c>
      <c r="AO67" s="583">
        <v>2.346361319786875E-2</v>
      </c>
      <c r="AP67" s="584">
        <v>0</v>
      </c>
    </row>
    <row r="68" spans="2:42" s="170" customFormat="1" ht="13.5" customHeight="1">
      <c r="B68" s="580">
        <v>18</v>
      </c>
      <c r="C68" s="581" t="s">
        <v>236</v>
      </c>
      <c r="D68" s="583">
        <v>0</v>
      </c>
      <c r="E68" s="583">
        <v>0</v>
      </c>
      <c r="F68" s="583">
        <v>0</v>
      </c>
      <c r="G68" s="583">
        <v>0</v>
      </c>
      <c r="H68" s="583">
        <v>1.5089351595472591E-6</v>
      </c>
      <c r="I68" s="583">
        <v>0</v>
      </c>
      <c r="J68" s="583">
        <v>0</v>
      </c>
      <c r="K68" s="583">
        <v>2.4882987750105132E-6</v>
      </c>
      <c r="L68" s="583">
        <v>0</v>
      </c>
      <c r="M68" s="583">
        <v>0</v>
      </c>
      <c r="N68" s="583">
        <v>0</v>
      </c>
      <c r="O68" s="583">
        <v>0</v>
      </c>
      <c r="P68" s="583">
        <v>9.323450112726509E-4</v>
      </c>
      <c r="Q68" s="583">
        <v>2.7669614738346063E-4</v>
      </c>
      <c r="R68" s="583">
        <v>2.7079397374412634E-3</v>
      </c>
      <c r="S68" s="583">
        <v>1.3068946441252515E-2</v>
      </c>
      <c r="T68" s="583">
        <v>0.20507918480661241</v>
      </c>
      <c r="U68" s="583">
        <v>0.33935740690547639</v>
      </c>
      <c r="V68" s="583">
        <v>2.9642223901458466E-2</v>
      </c>
      <c r="W68" s="583">
        <v>0.31560113297253556</v>
      </c>
      <c r="X68" s="583">
        <v>9.5911169273668728E-3</v>
      </c>
      <c r="Y68" s="583">
        <v>2.3224285293250812E-3</v>
      </c>
      <c r="Z68" s="583">
        <v>3.4010450483875954E-4</v>
      </c>
      <c r="AA68" s="583">
        <v>3.4063890232520116E-6</v>
      </c>
      <c r="AB68" s="583">
        <v>4.2016806722689077E-5</v>
      </c>
      <c r="AC68" s="583">
        <v>0</v>
      </c>
      <c r="AD68" s="583">
        <v>2.8532369352761809E-5</v>
      </c>
      <c r="AE68" s="583">
        <v>5.0384132357249622E-5</v>
      </c>
      <c r="AF68" s="583">
        <v>0</v>
      </c>
      <c r="AG68" s="583">
        <v>3.398742125539338E-6</v>
      </c>
      <c r="AH68" s="583">
        <v>5.4934188841767565E-4</v>
      </c>
      <c r="AI68" s="583">
        <v>1.138142839937372E-3</v>
      </c>
      <c r="AJ68" s="583">
        <v>4.6086308981362382E-4</v>
      </c>
      <c r="AK68" s="583">
        <v>1.024255391936447E-6</v>
      </c>
      <c r="AL68" s="583">
        <v>0</v>
      </c>
      <c r="AM68" s="583">
        <v>2.7564175698802054E-2</v>
      </c>
      <c r="AN68" s="583">
        <v>3.4736624866928079E-5</v>
      </c>
      <c r="AO68" s="583">
        <v>3.1968759307674489E-2</v>
      </c>
      <c r="AP68" s="584">
        <v>0</v>
      </c>
    </row>
    <row r="69" spans="2:42" s="170" customFormat="1" ht="13.5" customHeight="1">
      <c r="B69" s="580">
        <v>19</v>
      </c>
      <c r="C69" s="581" t="s">
        <v>282</v>
      </c>
      <c r="D69" s="583">
        <v>4.2484854149495702E-5</v>
      </c>
      <c r="E69" s="583">
        <v>0</v>
      </c>
      <c r="F69" s="583">
        <v>2.2580645161290325E-3</v>
      </c>
      <c r="G69" s="583">
        <v>4.9000392003136026E-4</v>
      </c>
      <c r="H69" s="583">
        <v>0</v>
      </c>
      <c r="I69" s="583">
        <v>0</v>
      </c>
      <c r="J69" s="583">
        <v>7.218973684064393E-5</v>
      </c>
      <c r="K69" s="583">
        <v>2.4882987750105132E-6</v>
      </c>
      <c r="L69" s="583">
        <v>0</v>
      </c>
      <c r="M69" s="583">
        <v>1.4911507657804757E-5</v>
      </c>
      <c r="N69" s="583">
        <v>4.5540866096191416E-5</v>
      </c>
      <c r="O69" s="583">
        <v>0</v>
      </c>
      <c r="P69" s="583">
        <v>3.2168629043910176E-4</v>
      </c>
      <c r="Q69" s="583">
        <v>6.0118526567860993E-4</v>
      </c>
      <c r="R69" s="583">
        <v>7.39960277091508E-3</v>
      </c>
      <c r="S69" s="583">
        <v>2.9888692281435505E-2</v>
      </c>
      <c r="T69" s="583">
        <v>2.8481292195091174E-2</v>
      </c>
      <c r="U69" s="583">
        <v>8.9168190943926615E-3</v>
      </c>
      <c r="V69" s="583">
        <v>0.23930845100334366</v>
      </c>
      <c r="W69" s="583">
        <v>2.8374892519346516E-2</v>
      </c>
      <c r="X69" s="583">
        <v>5.4102149893512488E-2</v>
      </c>
      <c r="Y69" s="583">
        <v>7.3091659298555852E-4</v>
      </c>
      <c r="Z69" s="583">
        <v>8.3842690471849692E-3</v>
      </c>
      <c r="AA69" s="583">
        <v>3.4063890232520116E-6</v>
      </c>
      <c r="AB69" s="583">
        <v>2.1008403361344539E-4</v>
      </c>
      <c r="AC69" s="583">
        <v>0</v>
      </c>
      <c r="AD69" s="583">
        <v>1.8235905629808636E-4</v>
      </c>
      <c r="AE69" s="583">
        <v>1.8660789761944305E-6</v>
      </c>
      <c r="AF69" s="583">
        <v>2.2564576998798435E-6</v>
      </c>
      <c r="AG69" s="583">
        <v>1.4274716927265219E-4</v>
      </c>
      <c r="AH69" s="583">
        <v>8.7894702146828102E-5</v>
      </c>
      <c r="AI69" s="583">
        <v>1.1260990003613151E-3</v>
      </c>
      <c r="AJ69" s="583">
        <v>1.1794970603704611E-3</v>
      </c>
      <c r="AK69" s="583">
        <v>5.9406812732313923E-5</v>
      </c>
      <c r="AL69" s="583">
        <v>0</v>
      </c>
      <c r="AM69" s="583">
        <v>1.0772960638904735E-2</v>
      </c>
      <c r="AN69" s="583">
        <v>1.593798082129641E-4</v>
      </c>
      <c r="AO69" s="583">
        <v>0</v>
      </c>
      <c r="AP69" s="584">
        <v>2.9385404269699239E-4</v>
      </c>
    </row>
    <row r="70" spans="2:42" s="170" customFormat="1" ht="13.5" customHeight="1">
      <c r="B70" s="580">
        <v>20</v>
      </c>
      <c r="C70" s="581" t="s">
        <v>341</v>
      </c>
      <c r="D70" s="583">
        <v>0</v>
      </c>
      <c r="E70" s="583">
        <v>1.5898251192368839E-4</v>
      </c>
      <c r="F70" s="583">
        <v>2.6881720430107527E-5</v>
      </c>
      <c r="G70" s="583">
        <v>0</v>
      </c>
      <c r="H70" s="583">
        <v>1.810722191456711E-5</v>
      </c>
      <c r="I70" s="583">
        <v>0</v>
      </c>
      <c r="J70" s="583">
        <v>0</v>
      </c>
      <c r="K70" s="583">
        <v>2.3224121900098122E-5</v>
      </c>
      <c r="L70" s="583">
        <v>8.3992252554624357E-6</v>
      </c>
      <c r="M70" s="583">
        <v>1.043805536046333E-5</v>
      </c>
      <c r="N70" s="583">
        <v>8.1973558973144555E-5</v>
      </c>
      <c r="O70" s="583">
        <v>0</v>
      </c>
      <c r="P70" s="583">
        <v>5.4523100074424035E-6</v>
      </c>
      <c r="Q70" s="583">
        <v>3.5215873303349531E-5</v>
      </c>
      <c r="R70" s="583">
        <v>1.3563919972872161E-4</v>
      </c>
      <c r="S70" s="583">
        <v>2.746401233526497E-4</v>
      </c>
      <c r="T70" s="583">
        <v>6.309546343617894E-6</v>
      </c>
      <c r="U70" s="583">
        <v>6.7084429541602357E-5</v>
      </c>
      <c r="V70" s="583">
        <v>4.3215638628360324E-5</v>
      </c>
      <c r="W70" s="583">
        <v>2.9980779930200801E-2</v>
      </c>
      <c r="X70" s="583">
        <v>8.4838925847566405E-3</v>
      </c>
      <c r="Y70" s="583">
        <v>5.8944886531093429E-6</v>
      </c>
      <c r="Z70" s="583">
        <v>1.9489374133080015E-3</v>
      </c>
      <c r="AA70" s="583">
        <v>1.8735139627886062E-5</v>
      </c>
      <c r="AB70" s="583">
        <v>0</v>
      </c>
      <c r="AC70" s="583">
        <v>1.6386861014838303E-5</v>
      </c>
      <c r="AD70" s="583">
        <v>2.0344819886317116E-4</v>
      </c>
      <c r="AE70" s="583">
        <v>1.1756297550024912E-4</v>
      </c>
      <c r="AF70" s="583">
        <v>1.9179890448978672E-5</v>
      </c>
      <c r="AG70" s="583">
        <v>1.0706037695448914E-4</v>
      </c>
      <c r="AH70" s="583">
        <v>1.1928566719926671E-4</v>
      </c>
      <c r="AI70" s="583">
        <v>1.1883255048376088E-3</v>
      </c>
      <c r="AJ70" s="583">
        <v>6.50936567533367E-5</v>
      </c>
      <c r="AK70" s="583">
        <v>1.6388086270983151E-5</v>
      </c>
      <c r="AL70" s="583">
        <v>3.2447516142639279E-5</v>
      </c>
      <c r="AM70" s="583">
        <v>1.7683970336565887E-3</v>
      </c>
      <c r="AN70" s="583">
        <v>1.3894649946771231E-4</v>
      </c>
      <c r="AO70" s="583">
        <v>0</v>
      </c>
      <c r="AP70" s="584">
        <v>0</v>
      </c>
    </row>
    <row r="71" spans="2:42" s="170" customFormat="1" ht="13.5" customHeight="1">
      <c r="B71" s="580">
        <v>21</v>
      </c>
      <c r="C71" s="581" t="s">
        <v>283</v>
      </c>
      <c r="D71" s="583">
        <v>0</v>
      </c>
      <c r="E71" s="583">
        <v>0</v>
      </c>
      <c r="F71" s="583">
        <v>5.4408602150537631E-2</v>
      </c>
      <c r="G71" s="583">
        <v>1.960015680125441E-4</v>
      </c>
      <c r="H71" s="583">
        <v>0</v>
      </c>
      <c r="I71" s="583">
        <v>0</v>
      </c>
      <c r="J71" s="583">
        <v>0</v>
      </c>
      <c r="K71" s="583">
        <v>0</v>
      </c>
      <c r="L71" s="583">
        <v>0</v>
      </c>
      <c r="M71" s="583">
        <v>0</v>
      </c>
      <c r="N71" s="583">
        <v>4.5540866096191415E-6</v>
      </c>
      <c r="O71" s="583">
        <v>0</v>
      </c>
      <c r="P71" s="583">
        <v>0</v>
      </c>
      <c r="Q71" s="583">
        <v>0</v>
      </c>
      <c r="R71" s="583">
        <v>0</v>
      </c>
      <c r="S71" s="583">
        <v>1.6086064367798052E-4</v>
      </c>
      <c r="T71" s="583">
        <v>0</v>
      </c>
      <c r="U71" s="583">
        <v>0</v>
      </c>
      <c r="V71" s="583">
        <v>0</v>
      </c>
      <c r="W71" s="583">
        <v>0</v>
      </c>
      <c r="X71" s="583">
        <v>0.48557909412986783</v>
      </c>
      <c r="Y71" s="583">
        <v>0</v>
      </c>
      <c r="Z71" s="583">
        <v>0</v>
      </c>
      <c r="AA71" s="583">
        <v>0</v>
      </c>
      <c r="AB71" s="583">
        <v>0</v>
      </c>
      <c r="AC71" s="583">
        <v>0</v>
      </c>
      <c r="AD71" s="583">
        <v>4.9621511917846627E-6</v>
      </c>
      <c r="AE71" s="583">
        <v>0</v>
      </c>
      <c r="AF71" s="583">
        <v>0</v>
      </c>
      <c r="AG71" s="583">
        <v>1.6946128237939138E-2</v>
      </c>
      <c r="AH71" s="583">
        <v>0</v>
      </c>
      <c r="AI71" s="583">
        <v>4.9881568910835443E-3</v>
      </c>
      <c r="AJ71" s="583">
        <v>1.5622477620800808E-4</v>
      </c>
      <c r="AK71" s="583">
        <v>0</v>
      </c>
      <c r="AL71" s="583">
        <v>0</v>
      </c>
      <c r="AM71" s="583">
        <v>2.1581574443810609E-2</v>
      </c>
      <c r="AN71" s="583">
        <v>1.1442652897341014E-4</v>
      </c>
      <c r="AO71" s="583">
        <v>0</v>
      </c>
      <c r="AP71" s="584">
        <v>0</v>
      </c>
    </row>
    <row r="72" spans="2:42" s="170" customFormat="1" ht="13.5" customHeight="1">
      <c r="B72" s="580">
        <v>22</v>
      </c>
      <c r="C72" s="581" t="s">
        <v>47</v>
      </c>
      <c r="D72" s="583">
        <v>6.3812250932542549E-3</v>
      </c>
      <c r="E72" s="583">
        <v>3.259141494435612E-2</v>
      </c>
      <c r="F72" s="583">
        <v>5.3763440860215058E-3</v>
      </c>
      <c r="G72" s="583">
        <v>3.5280282242257936E-3</v>
      </c>
      <c r="H72" s="583">
        <v>6.7811546070053828E-3</v>
      </c>
      <c r="I72" s="583">
        <v>1.1467088633608022E-2</v>
      </c>
      <c r="J72" s="583">
        <v>2.7271061355723259E-2</v>
      </c>
      <c r="K72" s="583">
        <v>4.1363819969924762E-3</v>
      </c>
      <c r="L72" s="583">
        <v>1.0247054811664171E-4</v>
      </c>
      <c r="M72" s="583">
        <v>7.2887449431349657E-3</v>
      </c>
      <c r="N72" s="583">
        <v>1.5647841590651371E-2</v>
      </c>
      <c r="O72" s="583">
        <v>1.5814501651340945E-2</v>
      </c>
      <c r="P72" s="583">
        <v>6.2824242060755084E-2</v>
      </c>
      <c r="Q72" s="583">
        <v>1.4212120297423204E-3</v>
      </c>
      <c r="R72" s="583">
        <v>1.2352855689580003E-3</v>
      </c>
      <c r="S72" s="583">
        <v>3.9901286492806387E-3</v>
      </c>
      <c r="T72" s="583">
        <v>6.0634740362167962E-3</v>
      </c>
      <c r="U72" s="583">
        <v>3.6171491606060754E-3</v>
      </c>
      <c r="V72" s="583">
        <v>1.5607019207499271E-3</v>
      </c>
      <c r="W72" s="583">
        <v>4.8935309291386377E-3</v>
      </c>
      <c r="X72" s="583">
        <v>1.3218231153159013E-3</v>
      </c>
      <c r="Y72" s="583">
        <v>3.068670792808724E-2</v>
      </c>
      <c r="Z72" s="583">
        <v>3.3647956654267244E-3</v>
      </c>
      <c r="AA72" s="583">
        <v>1.9223956452722728E-2</v>
      </c>
      <c r="AB72" s="583">
        <v>2.8571428571428571E-3</v>
      </c>
      <c r="AC72" s="583">
        <v>5.5961130365672802E-3</v>
      </c>
      <c r="AD72" s="583">
        <v>6.251069963850729E-3</v>
      </c>
      <c r="AE72" s="583">
        <v>1.613225274920085E-2</v>
      </c>
      <c r="AF72" s="583">
        <v>2.4821034698678279E-5</v>
      </c>
      <c r="AG72" s="583">
        <v>2.1123182310226985E-3</v>
      </c>
      <c r="AH72" s="583">
        <v>1.3777494561515304E-2</v>
      </c>
      <c r="AI72" s="583">
        <v>4.8938134810710991E-3</v>
      </c>
      <c r="AJ72" s="583">
        <v>1.1594482140904333E-2</v>
      </c>
      <c r="AK72" s="583">
        <v>3.1874827797062229E-3</v>
      </c>
      <c r="AL72" s="583">
        <v>1.8981796943443978E-2</v>
      </c>
      <c r="AM72" s="583">
        <v>5.0427837992013695E-3</v>
      </c>
      <c r="AN72" s="583">
        <v>5.3903068469974271E-3</v>
      </c>
      <c r="AO72" s="583">
        <v>0.12886785584273752</v>
      </c>
      <c r="AP72" s="584">
        <v>1.0137964473046239E-3</v>
      </c>
    </row>
    <row r="73" spans="2:42" s="170" customFormat="1" ht="13.5" customHeight="1">
      <c r="B73" s="580">
        <v>23</v>
      </c>
      <c r="C73" s="581" t="s">
        <v>284</v>
      </c>
      <c r="D73" s="583">
        <v>4.8772612563621068E-3</v>
      </c>
      <c r="E73" s="583">
        <v>1.2718600953895071E-3</v>
      </c>
      <c r="F73" s="583">
        <v>1.6935483870967741E-3</v>
      </c>
      <c r="G73" s="583">
        <v>9.0160721285770292E-3</v>
      </c>
      <c r="H73" s="583">
        <v>7.2428887658268438E-4</v>
      </c>
      <c r="I73" s="583">
        <v>3.9456649061877071E-3</v>
      </c>
      <c r="J73" s="583">
        <v>6.974639190142214E-3</v>
      </c>
      <c r="K73" s="583">
        <v>5.1010124887715521E-3</v>
      </c>
      <c r="L73" s="583">
        <v>3.3260932011631246E-4</v>
      </c>
      <c r="M73" s="583">
        <v>4.3616159899078919E-3</v>
      </c>
      <c r="N73" s="583">
        <v>9.3495398095480974E-3</v>
      </c>
      <c r="O73" s="583">
        <v>5.0705074618684134E-3</v>
      </c>
      <c r="P73" s="583">
        <v>4.3073249058794985E-3</v>
      </c>
      <c r="Q73" s="583">
        <v>7.5814744383068209E-3</v>
      </c>
      <c r="R73" s="583">
        <v>4.4857821053141504E-3</v>
      </c>
      <c r="S73" s="583">
        <v>2.3383644788311318E-3</v>
      </c>
      <c r="T73" s="583">
        <v>1.192504258943782E-3</v>
      </c>
      <c r="U73" s="583">
        <v>3.2741529644014309E-3</v>
      </c>
      <c r="V73" s="583">
        <v>3.2349992344658301E-3</v>
      </c>
      <c r="W73" s="583">
        <v>3.0473926457943454E-3</v>
      </c>
      <c r="X73" s="583">
        <v>6.8680384311732589E-4</v>
      </c>
      <c r="Y73" s="583">
        <v>2.0630710285882699E-3</v>
      </c>
      <c r="Z73" s="583">
        <v>1.1887665294520906E-3</v>
      </c>
      <c r="AA73" s="583">
        <v>2.2277784212068157E-2</v>
      </c>
      <c r="AB73" s="583">
        <v>5.5686274509803922E-2</v>
      </c>
      <c r="AC73" s="583">
        <v>3.6378831452941033E-3</v>
      </c>
      <c r="AD73" s="583">
        <v>4.5837871634110822E-3</v>
      </c>
      <c r="AE73" s="583">
        <v>4.1818829856517187E-3</v>
      </c>
      <c r="AF73" s="583">
        <v>2.7773609598971054E-2</v>
      </c>
      <c r="AG73" s="583">
        <v>5.2697496656487434E-3</v>
      </c>
      <c r="AH73" s="583">
        <v>7.5620834811324601E-3</v>
      </c>
      <c r="AI73" s="583">
        <v>6.4735637721305556E-3</v>
      </c>
      <c r="AJ73" s="583">
        <v>9.6338611994938317E-3</v>
      </c>
      <c r="AK73" s="583">
        <v>2.9713648920076329E-3</v>
      </c>
      <c r="AL73" s="583">
        <v>1.6548233232746034E-3</v>
      </c>
      <c r="AM73" s="583">
        <v>1.5744438106103822E-3</v>
      </c>
      <c r="AN73" s="583">
        <v>3.1303828997725773E-3</v>
      </c>
      <c r="AO73" s="583">
        <v>0</v>
      </c>
      <c r="AP73" s="584">
        <v>1.8321799562157477E-2</v>
      </c>
    </row>
    <row r="74" spans="2:42" s="170" customFormat="1" ht="13.5" customHeight="1">
      <c r="B74" s="580">
        <v>24</v>
      </c>
      <c r="C74" s="581" t="s">
        <v>229</v>
      </c>
      <c r="D74" s="583">
        <v>1.513310504805037E-2</v>
      </c>
      <c r="E74" s="583">
        <v>5.2464228934817171E-3</v>
      </c>
      <c r="F74" s="583">
        <v>7.365591397849462E-3</v>
      </c>
      <c r="G74" s="583">
        <v>2.6068208545668364E-2</v>
      </c>
      <c r="H74" s="583">
        <v>1.1523737813462418E-2</v>
      </c>
      <c r="I74" s="583">
        <v>2.5729023242432338E-2</v>
      </c>
      <c r="J74" s="583">
        <v>6.2110938966354029E-2</v>
      </c>
      <c r="K74" s="583">
        <v>3.3018065878539504E-2</v>
      </c>
      <c r="L74" s="583">
        <v>5.6862754979480692E-3</v>
      </c>
      <c r="M74" s="583">
        <v>2.6187589748636716E-2</v>
      </c>
      <c r="N74" s="583">
        <v>6.4121539463437516E-2</v>
      </c>
      <c r="O74" s="583">
        <v>7.3618286716640863E-2</v>
      </c>
      <c r="P74" s="583">
        <v>3.1124511677484958E-2</v>
      </c>
      <c r="Q74" s="583">
        <v>2.5279966192761631E-2</v>
      </c>
      <c r="R74" s="583">
        <v>2.7963474301215908E-2</v>
      </c>
      <c r="S74" s="583">
        <v>1.3288658539934635E-2</v>
      </c>
      <c r="T74" s="583">
        <v>1.2543378131112374E-2</v>
      </c>
      <c r="U74" s="583">
        <v>4.0642885236394172E-2</v>
      </c>
      <c r="V74" s="583">
        <v>8.9246467430225268E-3</v>
      </c>
      <c r="W74" s="583">
        <v>8.2823327095240505E-3</v>
      </c>
      <c r="X74" s="583">
        <v>1.1907379345241151E-2</v>
      </c>
      <c r="Y74" s="583">
        <v>1.3687002652519894E-2</v>
      </c>
      <c r="Z74" s="583">
        <v>2.9884417776270939E-3</v>
      </c>
      <c r="AA74" s="583">
        <v>0.11812846174284487</v>
      </c>
      <c r="AB74" s="583">
        <v>5.1218487394957983E-2</v>
      </c>
      <c r="AC74" s="583">
        <v>0.10094306385140395</v>
      </c>
      <c r="AD74" s="583">
        <v>3.2742754638991095E-2</v>
      </c>
      <c r="AE74" s="583">
        <v>5.9453276181554559E-3</v>
      </c>
      <c r="AF74" s="583">
        <v>8.2699174700596274E-4</v>
      </c>
      <c r="AG74" s="583">
        <v>1.2300047752326864E-2</v>
      </c>
      <c r="AH74" s="583">
        <v>8.5100906257161071E-3</v>
      </c>
      <c r="AI74" s="583">
        <v>7.9208318278533862E-3</v>
      </c>
      <c r="AJ74" s="583">
        <v>2.1158042191104561E-2</v>
      </c>
      <c r="AK74" s="583">
        <v>1.1807616158243361E-2</v>
      </c>
      <c r="AL74" s="583">
        <v>2.2605102912705366E-3</v>
      </c>
      <c r="AM74" s="583">
        <v>4.8146035367940673E-3</v>
      </c>
      <c r="AN74" s="583">
        <v>3.1091322586775154E-2</v>
      </c>
      <c r="AO74" s="583">
        <v>0</v>
      </c>
      <c r="AP74" s="584">
        <v>3.7907171507912019E-3</v>
      </c>
    </row>
    <row r="75" spans="2:42" s="170" customFormat="1" ht="13.5" customHeight="1">
      <c r="B75" s="580">
        <v>25</v>
      </c>
      <c r="C75" s="581" t="s">
        <v>230</v>
      </c>
      <c r="D75" s="583">
        <v>1.2405577411652745E-3</v>
      </c>
      <c r="E75" s="583">
        <v>3.1796502384737679E-4</v>
      </c>
      <c r="F75" s="583">
        <v>3.4946236559139785E-4</v>
      </c>
      <c r="G75" s="583">
        <v>3.7240297922383381E-3</v>
      </c>
      <c r="H75" s="583">
        <v>1.3535148381138913E-3</v>
      </c>
      <c r="I75" s="583">
        <v>1.5823760300856949E-3</v>
      </c>
      <c r="J75" s="583">
        <v>2.3989204857813983E-3</v>
      </c>
      <c r="K75" s="583">
        <v>2.5712420675108637E-3</v>
      </c>
      <c r="L75" s="583">
        <v>4.5859769894824904E-4</v>
      </c>
      <c r="M75" s="583">
        <v>5.6961959252814173E-4</v>
      </c>
      <c r="N75" s="583">
        <v>1.3070228569606937E-3</v>
      </c>
      <c r="O75" s="583">
        <v>8.7706075016102285E-4</v>
      </c>
      <c r="P75" s="583">
        <v>5.0706483069214354E-4</v>
      </c>
      <c r="Q75" s="583">
        <v>6.8670952941531592E-4</v>
      </c>
      <c r="R75" s="583">
        <v>1.0342488979315021E-3</v>
      </c>
      <c r="S75" s="583">
        <v>5.8459111970778294E-4</v>
      </c>
      <c r="T75" s="583">
        <v>4.101205123351631E-4</v>
      </c>
      <c r="U75" s="583">
        <v>1.6132723297827276E-3</v>
      </c>
      <c r="V75" s="583">
        <v>3.1238733065643319E-4</v>
      </c>
      <c r="W75" s="583">
        <v>4.299226139294927E-4</v>
      </c>
      <c r="X75" s="583">
        <v>3.7170789464560704E-4</v>
      </c>
      <c r="Y75" s="583">
        <v>5.5997642204538758E-4</v>
      </c>
      <c r="Z75" s="583">
        <v>1.1056061803065632E-3</v>
      </c>
      <c r="AA75" s="583">
        <v>8.0220461497584872E-4</v>
      </c>
      <c r="AB75" s="583">
        <v>0.1061904761904762</v>
      </c>
      <c r="AC75" s="583">
        <v>8.6604560463420435E-3</v>
      </c>
      <c r="AD75" s="583">
        <v>3.8481482492290059E-3</v>
      </c>
      <c r="AE75" s="583">
        <v>1.4368808116697114E-3</v>
      </c>
      <c r="AF75" s="583">
        <v>9.2514765695073591E-5</v>
      </c>
      <c r="AG75" s="583">
        <v>2.0086565961937486E-3</v>
      </c>
      <c r="AH75" s="583">
        <v>3.6350737530723909E-3</v>
      </c>
      <c r="AI75" s="583">
        <v>2.918623790597776E-3</v>
      </c>
      <c r="AJ75" s="583">
        <v>9.5140888710676923E-3</v>
      </c>
      <c r="AK75" s="583">
        <v>4.5712518142123626E-3</v>
      </c>
      <c r="AL75" s="583">
        <v>1.2113739359918664E-3</v>
      </c>
      <c r="AM75" s="583">
        <v>8.014831717056475E-4</v>
      </c>
      <c r="AN75" s="583">
        <v>8.4757364675304512E-3</v>
      </c>
      <c r="AO75" s="583">
        <v>0</v>
      </c>
      <c r="AP75" s="584">
        <v>1.2929577878667666E-3</v>
      </c>
    </row>
    <row r="76" spans="2:42" s="170" customFormat="1" ht="13.5" customHeight="1">
      <c r="B76" s="580">
        <v>26</v>
      </c>
      <c r="C76" s="581" t="s">
        <v>231</v>
      </c>
      <c r="D76" s="583">
        <v>1.7843638742788196E-4</v>
      </c>
      <c r="E76" s="583">
        <v>1.5898251192368839E-4</v>
      </c>
      <c r="F76" s="583">
        <v>0</v>
      </c>
      <c r="G76" s="583">
        <v>1.5680125441003528E-3</v>
      </c>
      <c r="H76" s="583">
        <v>1.1196298883840662E-3</v>
      </c>
      <c r="I76" s="583">
        <v>2.0550338053060974E-4</v>
      </c>
      <c r="J76" s="583">
        <v>1.1494827327702534E-3</v>
      </c>
      <c r="K76" s="583">
        <v>2.8316840059619637E-3</v>
      </c>
      <c r="L76" s="583">
        <v>0</v>
      </c>
      <c r="M76" s="583">
        <v>1.2376551355977949E-4</v>
      </c>
      <c r="N76" s="583">
        <v>4.0349207361225596E-3</v>
      </c>
      <c r="O76" s="583">
        <v>1.3704074221265982E-5</v>
      </c>
      <c r="P76" s="583">
        <v>1.0741050714661534E-3</v>
      </c>
      <c r="Q76" s="583">
        <v>1.5092517130006942E-4</v>
      </c>
      <c r="R76" s="583">
        <v>6.4913045584459627E-4</v>
      </c>
      <c r="S76" s="583">
        <v>2.7464012335264968E-5</v>
      </c>
      <c r="T76" s="583">
        <v>1.8297684396491892E-4</v>
      </c>
      <c r="U76" s="583">
        <v>1.6652086623310648E-3</v>
      </c>
      <c r="V76" s="583">
        <v>3.9634914284867613E-4</v>
      </c>
      <c r="W76" s="583">
        <v>4.9314652774265337E-4</v>
      </c>
      <c r="X76" s="583">
        <v>1.2814487040911128E-4</v>
      </c>
      <c r="Y76" s="583">
        <v>2.652519893899204E-4</v>
      </c>
      <c r="Z76" s="583">
        <v>2.890355211968267E-3</v>
      </c>
      <c r="AA76" s="583">
        <v>1.7697894170305827E-2</v>
      </c>
      <c r="AB76" s="583">
        <v>3.7394957983193275E-3</v>
      </c>
      <c r="AC76" s="583">
        <v>0</v>
      </c>
      <c r="AD76" s="583">
        <v>1.6648017248437543E-3</v>
      </c>
      <c r="AE76" s="583">
        <v>5.1485118953204338E-3</v>
      </c>
      <c r="AF76" s="583">
        <v>4.512915399759687E-6</v>
      </c>
      <c r="AG76" s="583">
        <v>9.6949119131009617E-3</v>
      </c>
      <c r="AH76" s="583">
        <v>1.0559920643640348E-2</v>
      </c>
      <c r="AI76" s="583">
        <v>2.4029467260829419E-2</v>
      </c>
      <c r="AJ76" s="583">
        <v>1.2984882649155606E-2</v>
      </c>
      <c r="AK76" s="583">
        <v>4.8611160901303775E-3</v>
      </c>
      <c r="AL76" s="583">
        <v>3.2447516142639279E-5</v>
      </c>
      <c r="AM76" s="583">
        <v>1.4774671990872789E-3</v>
      </c>
      <c r="AN76" s="583">
        <v>2.378641471034763E-2</v>
      </c>
      <c r="AO76" s="583">
        <v>0</v>
      </c>
      <c r="AP76" s="584">
        <v>1.8072023625865033E-2</v>
      </c>
    </row>
    <row r="77" spans="2:42" s="170" customFormat="1" ht="13.5" customHeight="1">
      <c r="B77" s="580">
        <v>27</v>
      </c>
      <c r="C77" s="581" t="s">
        <v>127</v>
      </c>
      <c r="D77" s="583">
        <v>5.4584540611272082E-2</v>
      </c>
      <c r="E77" s="583">
        <v>1.5898251192368838E-2</v>
      </c>
      <c r="F77" s="583">
        <v>6.3440860215053768E-2</v>
      </c>
      <c r="G77" s="583">
        <v>3.1850254802038416E-2</v>
      </c>
      <c r="H77" s="583">
        <v>6.668738937619112E-2</v>
      </c>
      <c r="I77" s="583">
        <v>9.7552454737880434E-2</v>
      </c>
      <c r="J77" s="583">
        <v>7.4849650990387664E-2</v>
      </c>
      <c r="K77" s="583">
        <v>3.4432249015670477E-2</v>
      </c>
      <c r="L77" s="583">
        <v>5.9617700863272369E-3</v>
      </c>
      <c r="M77" s="583">
        <v>4.9318320427423457E-2</v>
      </c>
      <c r="N77" s="583">
        <v>4.0927576360647228E-2</v>
      </c>
      <c r="O77" s="583">
        <v>3.8535856710199941E-2</v>
      </c>
      <c r="P77" s="583">
        <v>4.2819716643448913E-2</v>
      </c>
      <c r="Q77" s="583">
        <v>3.5937798706068197E-2</v>
      </c>
      <c r="R77" s="583">
        <v>4.672770430654459E-2</v>
      </c>
      <c r="S77" s="583">
        <v>4.3149886809034872E-2</v>
      </c>
      <c r="T77" s="583">
        <v>8.0875765032494162E-2</v>
      </c>
      <c r="U77" s="583">
        <v>6.4745671566535046E-2</v>
      </c>
      <c r="V77" s="583">
        <v>5.5043141554676427E-2</v>
      </c>
      <c r="W77" s="583">
        <v>4.3245157048201914E-2</v>
      </c>
      <c r="X77" s="583">
        <v>3.7797031690840845E-2</v>
      </c>
      <c r="Y77" s="583">
        <v>5.7925139994105514E-2</v>
      </c>
      <c r="Z77" s="583">
        <v>5.2948620764286254E-2</v>
      </c>
      <c r="AA77" s="583">
        <v>5.8658018980399639E-3</v>
      </c>
      <c r="AB77" s="583">
        <v>1.6932773109243699E-2</v>
      </c>
      <c r="AC77" s="583">
        <v>2.0000163868610147E-2</v>
      </c>
      <c r="AD77" s="583">
        <v>1.1710676812611804E-2</v>
      </c>
      <c r="AE77" s="583">
        <v>6.6936252876094223E-3</v>
      </c>
      <c r="AF77" s="583">
        <v>1.5389041513180534E-3</v>
      </c>
      <c r="AG77" s="583">
        <v>1.0906563480855735E-2</v>
      </c>
      <c r="AH77" s="583">
        <v>7.9199404827302606E-3</v>
      </c>
      <c r="AI77" s="583">
        <v>7.360793287566743E-3</v>
      </c>
      <c r="AJ77" s="583">
        <v>1.6361941561518715E-2</v>
      </c>
      <c r="AK77" s="583">
        <v>4.184902680373935E-2</v>
      </c>
      <c r="AL77" s="583">
        <v>2.3816476848697234E-2</v>
      </c>
      <c r="AM77" s="583">
        <v>2.6347689674843126E-2</v>
      </c>
      <c r="AN77" s="583">
        <v>6.6923172802448722E-2</v>
      </c>
      <c r="AO77" s="583">
        <v>0.23887215805672304</v>
      </c>
      <c r="AP77" s="584">
        <v>6.3619400243898859E-3</v>
      </c>
    </row>
    <row r="78" spans="2:42" s="170" customFormat="1" ht="13.5" customHeight="1">
      <c r="B78" s="580">
        <v>28</v>
      </c>
      <c r="C78" s="581" t="s">
        <v>128</v>
      </c>
      <c r="D78" s="583">
        <v>7.2904009720534627E-3</v>
      </c>
      <c r="E78" s="583">
        <v>1.1287758346581876E-2</v>
      </c>
      <c r="F78" s="583">
        <v>1.5188172043010753E-2</v>
      </c>
      <c r="G78" s="583">
        <v>6.497451979615837E-2</v>
      </c>
      <c r="H78" s="583">
        <v>6.8731996517377653E-3</v>
      </c>
      <c r="I78" s="583">
        <v>2.0653089743326278E-2</v>
      </c>
      <c r="J78" s="583">
        <v>1.1733608764944664E-2</v>
      </c>
      <c r="K78" s="583">
        <v>8.1027302443592332E-3</v>
      </c>
      <c r="L78" s="583">
        <v>3.7662126045493564E-3</v>
      </c>
      <c r="M78" s="583">
        <v>5.0907887143745445E-3</v>
      </c>
      <c r="N78" s="583">
        <v>1.4987499032256596E-2</v>
      </c>
      <c r="O78" s="583">
        <v>8.811719724274027E-3</v>
      </c>
      <c r="P78" s="583">
        <v>1.2619371512225442E-2</v>
      </c>
      <c r="Q78" s="583">
        <v>1.5618239810035517E-2</v>
      </c>
      <c r="R78" s="583">
        <v>9.9937024657268808E-3</v>
      </c>
      <c r="S78" s="583">
        <v>8.6786278979437293E-3</v>
      </c>
      <c r="T78" s="583">
        <v>8.8712221591267584E-3</v>
      </c>
      <c r="U78" s="583">
        <v>1.0578240732475409E-2</v>
      </c>
      <c r="V78" s="583">
        <v>7.0009334577943727E-3</v>
      </c>
      <c r="W78" s="583">
        <v>1.6741692377724951E-2</v>
      </c>
      <c r="X78" s="583">
        <v>5.257889357436857E-3</v>
      </c>
      <c r="Y78" s="583">
        <v>2.5387562628941939E-2</v>
      </c>
      <c r="Z78" s="583">
        <v>1.2944228191998055E-2</v>
      </c>
      <c r="AA78" s="583">
        <v>2.1097470415511334E-2</v>
      </c>
      <c r="AB78" s="583">
        <v>1.9131652661064424E-2</v>
      </c>
      <c r="AC78" s="583">
        <v>3.2085473867053398E-2</v>
      </c>
      <c r="AD78" s="583">
        <v>1.8353756720613519E-2</v>
      </c>
      <c r="AE78" s="583">
        <v>6.7744265072786414E-2</v>
      </c>
      <c r="AF78" s="583">
        <v>0.12852557412745602</v>
      </c>
      <c r="AG78" s="583">
        <v>2.37725017970849E-2</v>
      </c>
      <c r="AH78" s="583">
        <v>8.5665943628104955E-3</v>
      </c>
      <c r="AI78" s="583">
        <v>1.2427235135894657E-2</v>
      </c>
      <c r="AJ78" s="583">
        <v>1.531523556092506E-2</v>
      </c>
      <c r="AK78" s="583">
        <v>7.7781954463653786E-3</v>
      </c>
      <c r="AL78" s="583">
        <v>1.1594579101636436E-2</v>
      </c>
      <c r="AM78" s="583">
        <v>1.1220764403879065E-2</v>
      </c>
      <c r="AN78" s="583">
        <v>1.4374832702284648E-2</v>
      </c>
      <c r="AO78" s="583">
        <v>0</v>
      </c>
      <c r="AP78" s="584">
        <v>4.7898208959609766E-3</v>
      </c>
    </row>
    <row r="79" spans="2:42" s="170" customFormat="1" ht="13.5" customHeight="1">
      <c r="B79" s="580">
        <v>29</v>
      </c>
      <c r="C79" s="581" t="s">
        <v>131</v>
      </c>
      <c r="D79" s="583">
        <v>1.0366304412476953E-3</v>
      </c>
      <c r="E79" s="583">
        <v>2.0667726550079491E-3</v>
      </c>
      <c r="F79" s="583">
        <v>1.7741935483870969E-3</v>
      </c>
      <c r="G79" s="583">
        <v>6.7620540964327715E-3</v>
      </c>
      <c r="H79" s="583">
        <v>3.1295315209010155E-3</v>
      </c>
      <c r="I79" s="583">
        <v>6.1034504017591093E-3</v>
      </c>
      <c r="J79" s="583">
        <v>4.0426252630760603E-3</v>
      </c>
      <c r="K79" s="583">
        <v>3.0813433163880185E-3</v>
      </c>
      <c r="L79" s="583">
        <v>4.8715506481682131E-4</v>
      </c>
      <c r="M79" s="583">
        <v>3.8069079050375544E-3</v>
      </c>
      <c r="N79" s="583">
        <v>5.0094952705810559E-3</v>
      </c>
      <c r="O79" s="583">
        <v>2.3845089145002811E-3</v>
      </c>
      <c r="P79" s="583">
        <v>2.3935640932672151E-3</v>
      </c>
      <c r="Q79" s="583">
        <v>4.7943896082988718E-3</v>
      </c>
      <c r="R79" s="583">
        <v>4.3888969626507774E-3</v>
      </c>
      <c r="S79" s="583">
        <v>3.2015191522251733E-3</v>
      </c>
      <c r="T79" s="583">
        <v>2.9528676888131745E-3</v>
      </c>
      <c r="U79" s="583">
        <v>1.8551008782109232E-3</v>
      </c>
      <c r="V79" s="583">
        <v>2.8114859759078986E-3</v>
      </c>
      <c r="W79" s="583">
        <v>1.5679530625663852E-3</v>
      </c>
      <c r="X79" s="583">
        <v>1.0716773066405812E-3</v>
      </c>
      <c r="Y79" s="583">
        <v>3.2066018272914826E-3</v>
      </c>
      <c r="Z79" s="583">
        <v>6.0461838462087941E-3</v>
      </c>
      <c r="AA79" s="583">
        <v>7.5792155767357254E-3</v>
      </c>
      <c r="AB79" s="583">
        <v>1.7787114845938376E-3</v>
      </c>
      <c r="AC79" s="583">
        <v>1.9008758777212431E-3</v>
      </c>
      <c r="AD79" s="583">
        <v>3.7238463618747997E-2</v>
      </c>
      <c r="AE79" s="583">
        <v>2.0498877553495821E-2</v>
      </c>
      <c r="AF79" s="583">
        <v>4.2142732231805896E-2</v>
      </c>
      <c r="AG79" s="583">
        <v>3.2928713083287875E-2</v>
      </c>
      <c r="AH79" s="583">
        <v>1.6627794188276729E-2</v>
      </c>
      <c r="AI79" s="583">
        <v>2.8222730739893213E-3</v>
      </c>
      <c r="AJ79" s="583">
        <v>5.2335300029682707E-3</v>
      </c>
      <c r="AK79" s="583">
        <v>2.0015998869222049E-2</v>
      </c>
      <c r="AL79" s="583">
        <v>1.1951501779205469E-2</v>
      </c>
      <c r="AM79" s="583">
        <v>1.1677124928693668E-2</v>
      </c>
      <c r="AN79" s="583">
        <v>3.4176752207308175E-2</v>
      </c>
      <c r="AO79" s="583">
        <v>0</v>
      </c>
      <c r="AP79" s="584">
        <v>2.6255858714976273E-2</v>
      </c>
    </row>
    <row r="80" spans="2:42" s="170" customFormat="1" ht="13.5" customHeight="1">
      <c r="B80" s="580">
        <v>30</v>
      </c>
      <c r="C80" s="581" t="s">
        <v>285</v>
      </c>
      <c r="D80" s="583">
        <v>3.8763180925999882E-2</v>
      </c>
      <c r="E80" s="583">
        <v>5.4689984101748808E-2</v>
      </c>
      <c r="F80" s="583">
        <v>3.7231182795698925E-2</v>
      </c>
      <c r="G80" s="583">
        <v>3.9200313602508821E-2</v>
      </c>
      <c r="H80" s="583">
        <v>6.5712617263123579E-2</v>
      </c>
      <c r="I80" s="583">
        <v>2.6551036764554777E-2</v>
      </c>
      <c r="J80" s="583">
        <v>4.5951544027409891E-2</v>
      </c>
      <c r="K80" s="583">
        <v>2.2913913986146811E-2</v>
      </c>
      <c r="L80" s="583">
        <v>1.9224146764702424E-2</v>
      </c>
      <c r="M80" s="583">
        <v>1.7450937411928907E-2</v>
      </c>
      <c r="N80" s="583">
        <v>5.2276360191818125E-2</v>
      </c>
      <c r="O80" s="583">
        <v>4.1249263406010608E-2</v>
      </c>
      <c r="P80" s="583">
        <v>3.5772605958829605E-2</v>
      </c>
      <c r="Q80" s="583">
        <v>2.5644702023403462E-2</v>
      </c>
      <c r="R80" s="583">
        <v>2.3150704839412877E-2</v>
      </c>
      <c r="S80" s="583">
        <v>1.6564722868498385E-2</v>
      </c>
      <c r="T80" s="583">
        <v>1.9976023723894253E-2</v>
      </c>
      <c r="U80" s="583">
        <v>2.0634954125611265E-2</v>
      </c>
      <c r="V80" s="583">
        <v>2.4385967511717611E-2</v>
      </c>
      <c r="W80" s="583">
        <v>1.5540438015274898E-2</v>
      </c>
      <c r="X80" s="583">
        <v>1.8758302536873467E-2</v>
      </c>
      <c r="Y80" s="583">
        <v>2.5929855585028E-2</v>
      </c>
      <c r="Z80" s="583">
        <v>3.8770847393296212E-2</v>
      </c>
      <c r="AA80" s="583">
        <v>3.2527608783033457E-2</v>
      </c>
      <c r="AB80" s="583">
        <v>1.3893557422969188E-2</v>
      </c>
      <c r="AC80" s="583">
        <v>6.346631271046875E-2</v>
      </c>
      <c r="AD80" s="583">
        <v>1.6733614356495827E-2</v>
      </c>
      <c r="AE80" s="583">
        <v>3.0801499581065268E-2</v>
      </c>
      <c r="AF80" s="583">
        <v>7.3560521016082902E-4</v>
      </c>
      <c r="AG80" s="583">
        <v>8.5245550621714905E-2</v>
      </c>
      <c r="AH80" s="583">
        <v>1.3903058421725059E-2</v>
      </c>
      <c r="AI80" s="583">
        <v>1.64197679553575E-2</v>
      </c>
      <c r="AJ80" s="583">
        <v>2.0298805921960518E-2</v>
      </c>
      <c r="AK80" s="583">
        <v>1.284825963645079E-2</v>
      </c>
      <c r="AL80" s="583">
        <v>1.7986739781736375E-2</v>
      </c>
      <c r="AM80" s="583">
        <v>1.0713063320022817E-2</v>
      </c>
      <c r="AN80" s="583">
        <v>2.6076988620690359E-2</v>
      </c>
      <c r="AO80" s="583">
        <v>6.1687129761392595E-2</v>
      </c>
      <c r="AP80" s="584">
        <v>6.1547729242885062E-2</v>
      </c>
    </row>
    <row r="81" spans="2:43" s="170" customFormat="1" ht="13.5" customHeight="1">
      <c r="B81" s="580">
        <v>31</v>
      </c>
      <c r="C81" s="581" t="s">
        <v>237</v>
      </c>
      <c r="D81" s="583">
        <v>4.4779036273568471E-3</v>
      </c>
      <c r="E81" s="583">
        <v>3.4976152623211448E-3</v>
      </c>
      <c r="F81" s="583">
        <v>6.6129032258064515E-3</v>
      </c>
      <c r="G81" s="583">
        <v>5.8800470403763232E-3</v>
      </c>
      <c r="H81" s="583">
        <v>4.1706967809886242E-3</v>
      </c>
      <c r="I81" s="583">
        <v>4.7676784283101461E-3</v>
      </c>
      <c r="J81" s="583">
        <v>5.7696258905714651E-3</v>
      </c>
      <c r="K81" s="583">
        <v>7.8480943363831573E-3</v>
      </c>
      <c r="L81" s="583">
        <v>6.9041631599901223E-4</v>
      </c>
      <c r="M81" s="583">
        <v>3.4356113643582162E-3</v>
      </c>
      <c r="N81" s="583">
        <v>6.9540902528884294E-3</v>
      </c>
      <c r="O81" s="583">
        <v>4.8649463485494239E-3</v>
      </c>
      <c r="P81" s="583">
        <v>2.4780748983825721E-3</v>
      </c>
      <c r="Q81" s="583">
        <v>7.3047782909233605E-3</v>
      </c>
      <c r="R81" s="583">
        <v>7.8355859129002562E-3</v>
      </c>
      <c r="S81" s="583">
        <v>9.0121194763005188E-3</v>
      </c>
      <c r="T81" s="583">
        <v>7.0225250804467161E-3</v>
      </c>
      <c r="U81" s="583">
        <v>6.2756401829240915E-3</v>
      </c>
      <c r="V81" s="583">
        <v>1.0976772211603522E-2</v>
      </c>
      <c r="W81" s="583">
        <v>1.2012543624500532E-2</v>
      </c>
      <c r="X81" s="583">
        <v>2.5339331566513988E-3</v>
      </c>
      <c r="Y81" s="583">
        <v>5.1694665487768939E-3</v>
      </c>
      <c r="Z81" s="583">
        <v>9.1732262057451011E-3</v>
      </c>
      <c r="AA81" s="583">
        <v>1.2511666882404638E-2</v>
      </c>
      <c r="AB81" s="583">
        <v>3.0630252100840336E-2</v>
      </c>
      <c r="AC81" s="583">
        <v>1.0282755286811034E-2</v>
      </c>
      <c r="AD81" s="583">
        <v>4.4475761131965927E-2</v>
      </c>
      <c r="AE81" s="583">
        <v>6.341682792699152E-2</v>
      </c>
      <c r="AF81" s="583">
        <v>1.2094613271355962E-3</v>
      </c>
      <c r="AG81" s="583">
        <v>9.3958226060534989E-3</v>
      </c>
      <c r="AH81" s="583">
        <v>0.21460747167750177</v>
      </c>
      <c r="AI81" s="583">
        <v>2.0789674414870129E-2</v>
      </c>
      <c r="AJ81" s="583">
        <v>2.175690383323526E-2</v>
      </c>
      <c r="AK81" s="583">
        <v>1.1993006384183857E-2</v>
      </c>
      <c r="AL81" s="583">
        <v>4.2019533404717868E-2</v>
      </c>
      <c r="AM81" s="583">
        <v>3.4298345693097546E-2</v>
      </c>
      <c r="AN81" s="583">
        <v>2.0799064971791816E-2</v>
      </c>
      <c r="AO81" s="583">
        <v>0</v>
      </c>
      <c r="AP81" s="584">
        <v>6.2825994328616977E-2</v>
      </c>
    </row>
    <row r="82" spans="2:43" s="170" customFormat="1" ht="13.5" customHeight="1">
      <c r="B82" s="580">
        <v>32</v>
      </c>
      <c r="C82" s="581" t="s">
        <v>286</v>
      </c>
      <c r="D82" s="583">
        <v>0</v>
      </c>
      <c r="E82" s="583">
        <v>0</v>
      </c>
      <c r="F82" s="583">
        <v>0</v>
      </c>
      <c r="G82" s="583">
        <v>0</v>
      </c>
      <c r="H82" s="583">
        <v>0</v>
      </c>
      <c r="I82" s="583">
        <v>0</v>
      </c>
      <c r="J82" s="583">
        <v>0</v>
      </c>
      <c r="K82" s="583">
        <v>0</v>
      </c>
      <c r="L82" s="583">
        <v>0</v>
      </c>
      <c r="M82" s="583">
        <v>0</v>
      </c>
      <c r="N82" s="583">
        <v>0</v>
      </c>
      <c r="O82" s="583">
        <v>0</v>
      </c>
      <c r="P82" s="583">
        <v>0</v>
      </c>
      <c r="Q82" s="583">
        <v>0</v>
      </c>
      <c r="R82" s="583">
        <v>0</v>
      </c>
      <c r="S82" s="583">
        <v>0</v>
      </c>
      <c r="T82" s="583">
        <v>0</v>
      </c>
      <c r="U82" s="583">
        <v>0</v>
      </c>
      <c r="V82" s="583">
        <v>0</v>
      </c>
      <c r="W82" s="583">
        <v>0</v>
      </c>
      <c r="X82" s="583">
        <v>0</v>
      </c>
      <c r="Y82" s="583">
        <v>0</v>
      </c>
      <c r="Z82" s="583">
        <v>0</v>
      </c>
      <c r="AA82" s="583">
        <v>0</v>
      </c>
      <c r="AB82" s="583">
        <v>0</v>
      </c>
      <c r="AC82" s="583">
        <v>0</v>
      </c>
      <c r="AD82" s="583">
        <v>0</v>
      </c>
      <c r="AE82" s="583">
        <v>0</v>
      </c>
      <c r="AF82" s="583">
        <v>0</v>
      </c>
      <c r="AG82" s="583">
        <v>0</v>
      </c>
      <c r="AH82" s="583">
        <v>0</v>
      </c>
      <c r="AI82" s="583">
        <v>0</v>
      </c>
      <c r="AJ82" s="583">
        <v>0</v>
      </c>
      <c r="AK82" s="583">
        <v>0</v>
      </c>
      <c r="AL82" s="583">
        <v>0</v>
      </c>
      <c r="AM82" s="583">
        <v>0</v>
      </c>
      <c r="AN82" s="583">
        <v>0</v>
      </c>
      <c r="AO82" s="583">
        <v>0</v>
      </c>
      <c r="AP82" s="584">
        <v>0.13903704030208194</v>
      </c>
    </row>
    <row r="83" spans="2:43" s="170" customFormat="1" ht="13.5" customHeight="1">
      <c r="B83" s="580">
        <v>33</v>
      </c>
      <c r="C83" s="581" t="s">
        <v>287</v>
      </c>
      <c r="D83" s="583">
        <v>5.0981824979394848E-5</v>
      </c>
      <c r="E83" s="583">
        <v>7.9491255961844202E-4</v>
      </c>
      <c r="F83" s="583">
        <v>0</v>
      </c>
      <c r="G83" s="583">
        <v>6.8600548804390439E-4</v>
      </c>
      <c r="H83" s="583">
        <v>2.5199217164439226E-4</v>
      </c>
      <c r="I83" s="583">
        <v>4.1100676106121945E-5</v>
      </c>
      <c r="J83" s="583">
        <v>2.1101615384188225E-4</v>
      </c>
      <c r="K83" s="583">
        <v>2.7951889572618097E-4</v>
      </c>
      <c r="L83" s="583">
        <v>8.3992252554624357E-6</v>
      </c>
      <c r="M83" s="583">
        <v>1.2525666432555997E-4</v>
      </c>
      <c r="N83" s="583">
        <v>3.916514484272462E-4</v>
      </c>
      <c r="O83" s="583">
        <v>3.2889778131038356E-4</v>
      </c>
      <c r="P83" s="583">
        <v>2.1809240029769614E-5</v>
      </c>
      <c r="Q83" s="583">
        <v>4.4271383581353699E-4</v>
      </c>
      <c r="R83" s="583">
        <v>1.140822554861212E-3</v>
      </c>
      <c r="S83" s="583">
        <v>3.4526186935761674E-4</v>
      </c>
      <c r="T83" s="583">
        <v>3.9119187330430944E-4</v>
      </c>
      <c r="U83" s="583">
        <v>1.1020240562600323E-3</v>
      </c>
      <c r="V83" s="583">
        <v>1.2347325322388664E-3</v>
      </c>
      <c r="W83" s="583">
        <v>1.6311769763795458E-3</v>
      </c>
      <c r="X83" s="583">
        <v>2.4882925178755511E-4</v>
      </c>
      <c r="Y83" s="583">
        <v>7.6628352490421453E-5</v>
      </c>
      <c r="Z83" s="583">
        <v>1.9830544796241152E-4</v>
      </c>
      <c r="AA83" s="583">
        <v>6.897937772085323E-4</v>
      </c>
      <c r="AB83" s="583">
        <v>1.5406162464985996E-4</v>
      </c>
      <c r="AC83" s="583">
        <v>3.1954378978934692E-4</v>
      </c>
      <c r="AD83" s="583">
        <v>2.5803186197280247E-4</v>
      </c>
      <c r="AE83" s="583">
        <v>2.388581089528871E-4</v>
      </c>
      <c r="AF83" s="583">
        <v>1.1282288499399217E-6</v>
      </c>
      <c r="AG83" s="583">
        <v>1.0383157193522678E-3</v>
      </c>
      <c r="AH83" s="583">
        <v>5.3741332169774895E-3</v>
      </c>
      <c r="AI83" s="583">
        <v>9.635071660845477E-5</v>
      </c>
      <c r="AJ83" s="583">
        <v>7.8112388104004033E-6</v>
      </c>
      <c r="AK83" s="583">
        <v>1.003770284097718E-4</v>
      </c>
      <c r="AL83" s="583">
        <v>0</v>
      </c>
      <c r="AM83" s="583">
        <v>5.0912721049629212E-4</v>
      </c>
      <c r="AN83" s="583">
        <v>5.3943935087464776E-4</v>
      </c>
      <c r="AO83" s="583">
        <v>0</v>
      </c>
      <c r="AP83" s="584">
        <v>3.4087068952851117E-3</v>
      </c>
    </row>
    <row r="84" spans="2:43" s="170" customFormat="1" ht="13.5" customHeight="1">
      <c r="B84" s="580">
        <v>34</v>
      </c>
      <c r="C84" s="581" t="s">
        <v>238</v>
      </c>
      <c r="D84" s="583">
        <v>0</v>
      </c>
      <c r="E84" s="583">
        <v>0</v>
      </c>
      <c r="F84" s="583">
        <v>0</v>
      </c>
      <c r="G84" s="583">
        <v>0</v>
      </c>
      <c r="H84" s="583">
        <v>0</v>
      </c>
      <c r="I84" s="583">
        <v>0</v>
      </c>
      <c r="J84" s="583">
        <v>0</v>
      </c>
      <c r="K84" s="583">
        <v>1.6588658500070087E-6</v>
      </c>
      <c r="L84" s="583">
        <v>0</v>
      </c>
      <c r="M84" s="583">
        <v>0</v>
      </c>
      <c r="N84" s="583">
        <v>0</v>
      </c>
      <c r="O84" s="583">
        <v>0</v>
      </c>
      <c r="P84" s="583">
        <v>0</v>
      </c>
      <c r="Q84" s="583">
        <v>0</v>
      </c>
      <c r="R84" s="583">
        <v>0</v>
      </c>
      <c r="S84" s="583">
        <v>0</v>
      </c>
      <c r="T84" s="583">
        <v>0</v>
      </c>
      <c r="U84" s="583">
        <v>0</v>
      </c>
      <c r="V84" s="583">
        <v>0</v>
      </c>
      <c r="W84" s="583">
        <v>0</v>
      </c>
      <c r="X84" s="583">
        <v>0</v>
      </c>
      <c r="Y84" s="583">
        <v>0</v>
      </c>
      <c r="Z84" s="583">
        <v>0</v>
      </c>
      <c r="AA84" s="583">
        <v>0</v>
      </c>
      <c r="AB84" s="583">
        <v>1.5406162464985996E-4</v>
      </c>
      <c r="AC84" s="583">
        <v>0</v>
      </c>
      <c r="AD84" s="583">
        <v>1.9848604767138651E-5</v>
      </c>
      <c r="AE84" s="583">
        <v>1.1942905447644355E-4</v>
      </c>
      <c r="AF84" s="583">
        <v>4.512915399759687E-6</v>
      </c>
      <c r="AG84" s="583">
        <v>1.0230213797873407E-3</v>
      </c>
      <c r="AH84" s="583">
        <v>4.9911634433377381E-4</v>
      </c>
      <c r="AI84" s="583">
        <v>1.6058452768075796E-5</v>
      </c>
      <c r="AJ84" s="583">
        <v>7.8112388104004033E-6</v>
      </c>
      <c r="AK84" s="583">
        <v>1.4952080211488254E-2</v>
      </c>
      <c r="AL84" s="583">
        <v>0</v>
      </c>
      <c r="AM84" s="583">
        <v>3.5653166001140899E-5</v>
      </c>
      <c r="AN84" s="583">
        <v>3.0241296942972676E-4</v>
      </c>
      <c r="AO84" s="583">
        <v>0</v>
      </c>
      <c r="AP84" s="584">
        <v>1.9100512775304507E-4</v>
      </c>
    </row>
    <row r="85" spans="2:43" s="170" customFormat="1" ht="13.5" customHeight="1">
      <c r="B85" s="580">
        <v>35</v>
      </c>
      <c r="C85" s="581" t="s">
        <v>342</v>
      </c>
      <c r="D85" s="583">
        <v>8.4969708298991405E-5</v>
      </c>
      <c r="E85" s="583">
        <v>1.7488076311605724E-3</v>
      </c>
      <c r="F85" s="583">
        <v>1.3145161290322581E-2</v>
      </c>
      <c r="G85" s="583">
        <v>2.2540180321442573E-3</v>
      </c>
      <c r="H85" s="583">
        <v>1.2177106737546381E-3</v>
      </c>
      <c r="I85" s="583">
        <v>9.4531555044080476E-4</v>
      </c>
      <c r="J85" s="583">
        <v>7.6632182184683563E-4</v>
      </c>
      <c r="K85" s="583">
        <v>8.5846307737862701E-4</v>
      </c>
      <c r="L85" s="583">
        <v>1.5790543480269381E-4</v>
      </c>
      <c r="M85" s="583">
        <v>4.3243372207633798E-4</v>
      </c>
      <c r="N85" s="583">
        <v>8.3795193616992205E-4</v>
      </c>
      <c r="O85" s="583">
        <v>4.1112222663797947E-4</v>
      </c>
      <c r="P85" s="583">
        <v>1.9928193077201986E-3</v>
      </c>
      <c r="Q85" s="583">
        <v>2.4902653264511455E-4</v>
      </c>
      <c r="R85" s="583">
        <v>3.0906360509615851E-3</v>
      </c>
      <c r="S85" s="583">
        <v>5.6105053770612724E-4</v>
      </c>
      <c r="T85" s="583">
        <v>4.6059688308410624E-4</v>
      </c>
      <c r="U85" s="583">
        <v>2.9160086712035218E-4</v>
      </c>
      <c r="V85" s="583">
        <v>2.3212971606090688E-4</v>
      </c>
      <c r="W85" s="583">
        <v>5.0579131050528556E-4</v>
      </c>
      <c r="X85" s="583">
        <v>8.2065379337341806E-5</v>
      </c>
      <c r="Y85" s="583">
        <v>6.5428824049513709E-4</v>
      </c>
      <c r="Z85" s="583">
        <v>9.8832876484492189E-4</v>
      </c>
      <c r="AA85" s="583">
        <v>1.6572082598121035E-3</v>
      </c>
      <c r="AB85" s="583">
        <v>1.0924369747899159E-2</v>
      </c>
      <c r="AC85" s="583">
        <v>1.9582298912731774E-3</v>
      </c>
      <c r="AD85" s="583">
        <v>7.0462546923342204E-4</v>
      </c>
      <c r="AE85" s="583">
        <v>3.6425861615315283E-3</v>
      </c>
      <c r="AF85" s="583">
        <v>5.6411442496996089E-5</v>
      </c>
      <c r="AG85" s="583">
        <v>1.3119144604581843E-3</v>
      </c>
      <c r="AH85" s="583">
        <v>1.2838904706447391E-3</v>
      </c>
      <c r="AI85" s="583">
        <v>2.0073065960094745E-6</v>
      </c>
      <c r="AJ85" s="583">
        <v>1.3799855231707381E-3</v>
      </c>
      <c r="AK85" s="583">
        <v>1.1051715678994263E-3</v>
      </c>
      <c r="AL85" s="583">
        <v>0</v>
      </c>
      <c r="AM85" s="583">
        <v>1.9224187107815174E-3</v>
      </c>
      <c r="AN85" s="583">
        <v>2.0065509187837277E-3</v>
      </c>
      <c r="AO85" s="583">
        <v>0</v>
      </c>
      <c r="AP85" s="584">
        <v>3.3793214910154127E-4</v>
      </c>
    </row>
    <row r="86" spans="2:43" s="170" customFormat="1" ht="13.5" customHeight="1">
      <c r="B86" s="580">
        <v>36</v>
      </c>
      <c r="C86" s="581" t="s">
        <v>54</v>
      </c>
      <c r="D86" s="583">
        <v>3.9417447679902115E-2</v>
      </c>
      <c r="E86" s="583">
        <v>3.5294117647058823E-2</v>
      </c>
      <c r="F86" s="583">
        <v>2.903225806451613E-2</v>
      </c>
      <c r="G86" s="583">
        <v>0.12279498235985888</v>
      </c>
      <c r="H86" s="583">
        <v>3.6602240165137863E-2</v>
      </c>
      <c r="I86" s="583">
        <v>3.9518300076036253E-2</v>
      </c>
      <c r="J86" s="583">
        <v>3.763306512069569E-2</v>
      </c>
      <c r="K86" s="583">
        <v>4.7834226217877099E-2</v>
      </c>
      <c r="L86" s="583">
        <v>4.7774793253070333E-3</v>
      </c>
      <c r="M86" s="583">
        <v>4.2275615360642269E-2</v>
      </c>
      <c r="N86" s="583">
        <v>9.012537400436281E-2</v>
      </c>
      <c r="O86" s="583">
        <v>2.4201395074755726E-2</v>
      </c>
      <c r="P86" s="583">
        <v>2.9510627915282008E-2</v>
      </c>
      <c r="Q86" s="583">
        <v>4.2608691277531266E-2</v>
      </c>
      <c r="R86" s="583">
        <v>4.9183742673061089E-2</v>
      </c>
      <c r="S86" s="583">
        <v>4.3969883748759216E-2</v>
      </c>
      <c r="T86" s="583">
        <v>4.8936841441100387E-2</v>
      </c>
      <c r="U86" s="583">
        <v>5.9133842633994384E-2</v>
      </c>
      <c r="V86" s="583">
        <v>4.3772503000400052E-2</v>
      </c>
      <c r="W86" s="583">
        <v>3.6669870011633202E-2</v>
      </c>
      <c r="X86" s="583">
        <v>3.3014858222183016E-2</v>
      </c>
      <c r="Y86" s="583">
        <v>3.5879752431476571E-2</v>
      </c>
      <c r="Z86" s="583">
        <v>0.11875724321310266</v>
      </c>
      <c r="AA86" s="583">
        <v>7.8312883644563749E-2</v>
      </c>
      <c r="AB86" s="583">
        <v>0.13483193277310923</v>
      </c>
      <c r="AC86" s="583">
        <v>7.4437316159902983E-2</v>
      </c>
      <c r="AD86" s="583">
        <v>9.9844684667697137E-2</v>
      </c>
      <c r="AE86" s="583">
        <v>0.14097666841456064</v>
      </c>
      <c r="AF86" s="583">
        <v>9.6598954131856107E-3</v>
      </c>
      <c r="AG86" s="583">
        <v>5.1288718045451376E-2</v>
      </c>
      <c r="AH86" s="583">
        <v>0.14344101480711821</v>
      </c>
      <c r="AI86" s="583">
        <v>6.7722509936167644E-2</v>
      </c>
      <c r="AJ86" s="583">
        <v>9.4596705740219028E-2</v>
      </c>
      <c r="AK86" s="583">
        <v>4.9383449466823853E-2</v>
      </c>
      <c r="AL86" s="583">
        <v>5.7864737121040052E-2</v>
      </c>
      <c r="AM86" s="583">
        <v>0.14926982316029663</v>
      </c>
      <c r="AN86" s="583">
        <v>4.3645547479857869E-2</v>
      </c>
      <c r="AO86" s="583">
        <v>0</v>
      </c>
      <c r="AP86" s="584">
        <v>4.2417831063310853E-2</v>
      </c>
    </row>
    <row r="87" spans="2:43" s="170" customFormat="1" ht="13.5" customHeight="1">
      <c r="B87" s="580">
        <v>37</v>
      </c>
      <c r="C87" s="581" t="s">
        <v>55</v>
      </c>
      <c r="D87" s="583">
        <v>1.7758669034489204E-3</v>
      </c>
      <c r="E87" s="583">
        <v>1.5898251192368839E-4</v>
      </c>
      <c r="F87" s="583">
        <v>1.2903225806451613E-3</v>
      </c>
      <c r="G87" s="583">
        <v>9.800078400627205E-5</v>
      </c>
      <c r="H87" s="583">
        <v>2.8066193967579017E-4</v>
      </c>
      <c r="I87" s="583">
        <v>1.6440270442448778E-4</v>
      </c>
      <c r="J87" s="583">
        <v>1.1106113360099066E-4</v>
      </c>
      <c r="K87" s="583">
        <v>1.7418091425073592E-4</v>
      </c>
      <c r="L87" s="583">
        <v>4.5355816379497155E-5</v>
      </c>
      <c r="M87" s="583">
        <v>9.9907101307291878E-5</v>
      </c>
      <c r="N87" s="583">
        <v>3.2789423589257822E-4</v>
      </c>
      <c r="O87" s="583">
        <v>6.8520371106329912E-5</v>
      </c>
      <c r="P87" s="583">
        <v>1.2540313017117528E-4</v>
      </c>
      <c r="Q87" s="583">
        <v>9.307052230170948E-5</v>
      </c>
      <c r="R87" s="583">
        <v>1.889260281935765E-4</v>
      </c>
      <c r="S87" s="583">
        <v>1.0593261900745059E-4</v>
      </c>
      <c r="T87" s="583">
        <v>1.3250047321597576E-4</v>
      </c>
      <c r="U87" s="583">
        <v>2.5805865234955098E-4</v>
      </c>
      <c r="V87" s="583">
        <v>1.839751473035911E-4</v>
      </c>
      <c r="W87" s="583">
        <v>8.8513479338424961E-5</v>
      </c>
      <c r="X87" s="583">
        <v>1.066411079089522E-4</v>
      </c>
      <c r="Y87" s="583">
        <v>1.4736221632773356E-4</v>
      </c>
      <c r="Z87" s="583">
        <v>3.7635388779963048E-4</v>
      </c>
      <c r="AA87" s="583">
        <v>6.4721391441788223E-5</v>
      </c>
      <c r="AB87" s="583">
        <v>3.9215686274509802E-4</v>
      </c>
      <c r="AC87" s="583">
        <v>3.2773722029676607E-5</v>
      </c>
      <c r="AD87" s="583">
        <v>6.6740933529503706E-4</v>
      </c>
      <c r="AE87" s="583">
        <v>2.9110832028633114E-4</v>
      </c>
      <c r="AF87" s="583">
        <v>8.7663381640331922E-4</v>
      </c>
      <c r="AG87" s="583">
        <v>6.5935597235463152E-4</v>
      </c>
      <c r="AH87" s="583">
        <v>5.9642833599633351E-3</v>
      </c>
      <c r="AI87" s="583">
        <v>3.4525673451362961E-4</v>
      </c>
      <c r="AJ87" s="583">
        <v>1.2471944633939311E-2</v>
      </c>
      <c r="AK87" s="583">
        <v>2.4181645548227576E-2</v>
      </c>
      <c r="AL87" s="583">
        <v>1.4385065489903415E-3</v>
      </c>
      <c r="AM87" s="583">
        <v>4.0630347974900168E-3</v>
      </c>
      <c r="AN87" s="583">
        <v>1.1311879721371402E-2</v>
      </c>
      <c r="AO87" s="583">
        <v>0</v>
      </c>
      <c r="AP87" s="584">
        <v>4.6135084703427809E-3</v>
      </c>
    </row>
    <row r="88" spans="2:43" s="170" customFormat="1" ht="13.5" customHeight="1">
      <c r="B88" s="580">
        <v>38</v>
      </c>
      <c r="C88" s="581" t="s">
        <v>239</v>
      </c>
      <c r="D88" s="583">
        <v>1.0196364995878969E-3</v>
      </c>
      <c r="E88" s="583">
        <v>7.6311605723370429E-3</v>
      </c>
      <c r="F88" s="583">
        <v>1.881720430107527E-3</v>
      </c>
      <c r="G88" s="583">
        <v>1.9600156801254411E-3</v>
      </c>
      <c r="H88" s="583">
        <v>7.7559267200729115E-4</v>
      </c>
      <c r="I88" s="583">
        <v>1.9317317769877314E-3</v>
      </c>
      <c r="J88" s="583">
        <v>1.4993253036133739E-3</v>
      </c>
      <c r="K88" s="583">
        <v>7.2160664475304876E-4</v>
      </c>
      <c r="L88" s="583">
        <v>2.351783071529482E-5</v>
      </c>
      <c r="M88" s="583">
        <v>2.8480979626407086E-4</v>
      </c>
      <c r="N88" s="583">
        <v>1.8398509902861333E-3</v>
      </c>
      <c r="O88" s="583">
        <v>6.3038741417823516E-4</v>
      </c>
      <c r="P88" s="583">
        <v>1.1640681865889531E-3</v>
      </c>
      <c r="Q88" s="583">
        <v>9.105818668437522E-4</v>
      </c>
      <c r="R88" s="583">
        <v>1.4096788257520708E-3</v>
      </c>
      <c r="S88" s="583">
        <v>1.1613353787483472E-3</v>
      </c>
      <c r="T88" s="583">
        <v>1.0284560540097167E-3</v>
      </c>
      <c r="U88" s="583">
        <v>1.2659481058657218E-3</v>
      </c>
      <c r="V88" s="583">
        <v>1.6421942678776923E-3</v>
      </c>
      <c r="W88" s="583">
        <v>1.9472965454453493E-3</v>
      </c>
      <c r="X88" s="583">
        <v>4.392911482175356E-4</v>
      </c>
      <c r="Y88" s="583">
        <v>1.6386678455643973E-3</v>
      </c>
      <c r="Z88" s="583">
        <v>1.2687284036304823E-3</v>
      </c>
      <c r="AA88" s="583">
        <v>7.6643753023170259E-5</v>
      </c>
      <c r="AB88" s="583">
        <v>1.134453781512605E-3</v>
      </c>
      <c r="AC88" s="583">
        <v>4.506386779080533E-3</v>
      </c>
      <c r="AD88" s="583">
        <v>3.1509660067832609E-3</v>
      </c>
      <c r="AE88" s="583">
        <v>5.6560853768453188E-3</v>
      </c>
      <c r="AF88" s="583">
        <v>1.4215683509243016E-4</v>
      </c>
      <c r="AG88" s="583">
        <v>3.5227962131215238E-3</v>
      </c>
      <c r="AH88" s="583">
        <v>3.5879873054937327E-3</v>
      </c>
      <c r="AI88" s="583">
        <v>3.0250110401862781E-3</v>
      </c>
      <c r="AJ88" s="583">
        <v>5.2074925402669364E-3</v>
      </c>
      <c r="AK88" s="583">
        <v>3.176215970394922E-3</v>
      </c>
      <c r="AL88" s="583">
        <v>4.575099776112139E-3</v>
      </c>
      <c r="AM88" s="583">
        <v>2.1163719338277241E-3</v>
      </c>
      <c r="AN88" s="583">
        <v>2.6828934382515626E-3</v>
      </c>
      <c r="AO88" s="583">
        <v>0</v>
      </c>
      <c r="AP88" s="584">
        <v>2.3508323415759392E-4</v>
      </c>
    </row>
    <row r="89" spans="2:43" s="170" customFormat="1" ht="13.5" customHeight="1">
      <c r="B89" s="585">
        <v>39</v>
      </c>
      <c r="C89" s="586" t="s">
        <v>136</v>
      </c>
      <c r="D89" s="587">
        <v>4.4269218023774521E-3</v>
      </c>
      <c r="E89" s="587">
        <v>6.3593004769475357E-4</v>
      </c>
      <c r="F89" s="587">
        <v>9.5698924731182789E-3</v>
      </c>
      <c r="G89" s="587">
        <v>6.7620540964327715E-3</v>
      </c>
      <c r="H89" s="587">
        <v>4.7757797799670753E-3</v>
      </c>
      <c r="I89" s="587">
        <v>3.5552084831795483E-3</v>
      </c>
      <c r="J89" s="587">
        <v>4.1536863966770508E-3</v>
      </c>
      <c r="K89" s="587">
        <v>6.9423535822793318E-4</v>
      </c>
      <c r="L89" s="587">
        <v>4.2836048802858426E-4</v>
      </c>
      <c r="M89" s="587">
        <v>2.773540424351685E-3</v>
      </c>
      <c r="N89" s="587">
        <v>1.4126776663038578E-2</v>
      </c>
      <c r="O89" s="587">
        <v>1.2539227912458374E-2</v>
      </c>
      <c r="P89" s="587">
        <v>9.2116777575739408E-3</v>
      </c>
      <c r="Q89" s="587">
        <v>7.5135581112217896E-3</v>
      </c>
      <c r="R89" s="587">
        <v>9.4487235382454109E-3</v>
      </c>
      <c r="S89" s="587">
        <v>5.5241899097218678E-3</v>
      </c>
      <c r="T89" s="587">
        <v>2.9970345132184998E-3</v>
      </c>
      <c r="U89" s="587">
        <v>8.4612941776666191E-4</v>
      </c>
      <c r="V89" s="587">
        <v>4.0104112647118377E-3</v>
      </c>
      <c r="W89" s="587">
        <v>3.9578170047038595E-3</v>
      </c>
      <c r="X89" s="587">
        <v>6.4950139796398861E-4</v>
      </c>
      <c r="Y89" s="587">
        <v>1.220159151193634E-3</v>
      </c>
      <c r="Z89" s="587">
        <v>1.5368672217086893E-2</v>
      </c>
      <c r="AA89" s="587">
        <v>3.3859506891124993E-3</v>
      </c>
      <c r="AB89" s="587">
        <v>6.7366946778711486E-3</v>
      </c>
      <c r="AC89" s="587">
        <v>7.947627592196577E-3</v>
      </c>
      <c r="AD89" s="587">
        <v>3.7240944694343892E-3</v>
      </c>
      <c r="AE89" s="587">
        <v>1.1659261443262802E-2</v>
      </c>
      <c r="AF89" s="587">
        <v>9.736614974981525E-4</v>
      </c>
      <c r="AG89" s="587">
        <v>4.9910528113545176E-3</v>
      </c>
      <c r="AH89" s="587">
        <v>5.0131371188744459E-3</v>
      </c>
      <c r="AI89" s="587">
        <v>2.288329519450801E-4</v>
      </c>
      <c r="AJ89" s="587">
        <v>1.2521415813071847E-2</v>
      </c>
      <c r="AK89" s="587">
        <v>2.6835491268734912E-3</v>
      </c>
      <c r="AL89" s="587">
        <v>7.7008771645197226E-3</v>
      </c>
      <c r="AM89" s="587">
        <v>3.6237877923559611E-3</v>
      </c>
      <c r="AN89" s="587">
        <v>5.1655404507996577E-3</v>
      </c>
      <c r="AO89" s="587">
        <v>4.6331535228513748E-4</v>
      </c>
      <c r="AP89" s="588">
        <v>0</v>
      </c>
    </row>
    <row r="90" spans="2:43" s="170" customFormat="1" ht="13.5">
      <c r="B90" s="285"/>
      <c r="C90" s="286"/>
      <c r="D90" s="605" t="str">
        <f>D6</f>
        <v>直接効果</v>
      </c>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7"/>
    </row>
    <row r="91" spans="2:43">
      <c r="B91" s="261" t="s">
        <v>151</v>
      </c>
      <c r="C91" s="288"/>
      <c r="D91" s="608">
        <f>D7</f>
        <v>0</v>
      </c>
      <c r="E91" s="608">
        <f>D8</f>
        <v>0</v>
      </c>
      <c r="F91" s="608">
        <f>D9</f>
        <v>0</v>
      </c>
      <c r="G91" s="608">
        <f>D10</f>
        <v>0</v>
      </c>
      <c r="H91" s="608">
        <f>D11</f>
        <v>0</v>
      </c>
      <c r="I91" s="608">
        <f>D12</f>
        <v>0</v>
      </c>
      <c r="J91" s="608">
        <f>D13</f>
        <v>0</v>
      </c>
      <c r="K91" s="608">
        <f>D14</f>
        <v>0</v>
      </c>
      <c r="L91" s="608">
        <f>D15</f>
        <v>0</v>
      </c>
      <c r="M91" s="608">
        <f>D16</f>
        <v>0</v>
      </c>
      <c r="N91" s="608">
        <f>D17</f>
        <v>0</v>
      </c>
      <c r="O91" s="608">
        <f>D18</f>
        <v>0</v>
      </c>
      <c r="P91" s="608">
        <f>D19</f>
        <v>0</v>
      </c>
      <c r="Q91" s="608">
        <f>D20</f>
        <v>0</v>
      </c>
      <c r="R91" s="608">
        <f>D21</f>
        <v>0</v>
      </c>
      <c r="S91" s="608">
        <f>D22</f>
        <v>0</v>
      </c>
      <c r="T91" s="608">
        <f>D23</f>
        <v>0</v>
      </c>
      <c r="U91" s="608">
        <f>D24</f>
        <v>0</v>
      </c>
      <c r="V91" s="608">
        <f>D25</f>
        <v>0</v>
      </c>
      <c r="W91" s="608">
        <f>D26</f>
        <v>0</v>
      </c>
      <c r="X91" s="608">
        <f>D27</f>
        <v>0</v>
      </c>
      <c r="Y91" s="608">
        <f>D28</f>
        <v>0</v>
      </c>
      <c r="Z91" s="608">
        <f>D29</f>
        <v>0</v>
      </c>
      <c r="AA91" s="608">
        <f>D30</f>
        <v>0</v>
      </c>
      <c r="AB91" s="608">
        <f>D31</f>
        <v>0</v>
      </c>
      <c r="AC91" s="608">
        <f>D32</f>
        <v>0</v>
      </c>
      <c r="AD91" s="608">
        <f>D33</f>
        <v>0</v>
      </c>
      <c r="AE91" s="608">
        <f>D34</f>
        <v>0</v>
      </c>
      <c r="AF91" s="608">
        <f>D35</f>
        <v>0</v>
      </c>
      <c r="AG91" s="608">
        <f>D36</f>
        <v>0</v>
      </c>
      <c r="AH91" s="608">
        <f>D37</f>
        <v>0</v>
      </c>
      <c r="AI91" s="608">
        <f>D38</f>
        <v>0</v>
      </c>
      <c r="AJ91" s="608">
        <f>D39</f>
        <v>0</v>
      </c>
      <c r="AK91" s="608">
        <f>D40</f>
        <v>0</v>
      </c>
      <c r="AL91" s="608">
        <f>D41</f>
        <v>0</v>
      </c>
      <c r="AM91" s="608">
        <f>D42</f>
        <v>0</v>
      </c>
      <c r="AN91" s="608">
        <f>D43</f>
        <v>0</v>
      </c>
      <c r="AO91" s="608">
        <f>D44</f>
        <v>0</v>
      </c>
      <c r="AP91" s="608">
        <f>D45</f>
        <v>0</v>
      </c>
      <c r="AQ91" s="184">
        <f>D46</f>
        <v>0</v>
      </c>
    </row>
    <row r="92" spans="2:43">
      <c r="B92" s="279"/>
      <c r="C92" s="280"/>
      <c r="D92" s="455">
        <f t="array" ref="D92:AP93">+TRANSPOSE($B$7:$C$45)</f>
        <v>1</v>
      </c>
      <c r="E92" s="454">
        <v>2</v>
      </c>
      <c r="F92" s="454">
        <v>3</v>
      </c>
      <c r="G92" s="454">
        <v>4</v>
      </c>
      <c r="H92" s="454">
        <v>5</v>
      </c>
      <c r="I92" s="454">
        <v>6</v>
      </c>
      <c r="J92" s="454">
        <v>7</v>
      </c>
      <c r="K92" s="454">
        <v>8</v>
      </c>
      <c r="L92" s="454">
        <v>9</v>
      </c>
      <c r="M92" s="454">
        <v>10</v>
      </c>
      <c r="N92" s="454">
        <v>11</v>
      </c>
      <c r="O92" s="454">
        <v>12</v>
      </c>
      <c r="P92" s="454">
        <v>13</v>
      </c>
      <c r="Q92" s="454">
        <v>14</v>
      </c>
      <c r="R92" s="454">
        <v>15</v>
      </c>
      <c r="S92" s="454">
        <v>16</v>
      </c>
      <c r="T92" s="454">
        <v>17</v>
      </c>
      <c r="U92" s="454">
        <v>18</v>
      </c>
      <c r="V92" s="454">
        <v>19</v>
      </c>
      <c r="W92" s="454">
        <v>20</v>
      </c>
      <c r="X92" s="454">
        <v>21</v>
      </c>
      <c r="Y92" s="454">
        <v>22</v>
      </c>
      <c r="Z92" s="454">
        <v>23</v>
      </c>
      <c r="AA92" s="454">
        <v>24</v>
      </c>
      <c r="AB92" s="454">
        <v>25</v>
      </c>
      <c r="AC92" s="454">
        <v>26</v>
      </c>
      <c r="AD92" s="454">
        <v>27</v>
      </c>
      <c r="AE92" s="454">
        <v>28</v>
      </c>
      <c r="AF92" s="454">
        <v>29</v>
      </c>
      <c r="AG92" s="454">
        <v>30</v>
      </c>
      <c r="AH92" s="454">
        <v>31</v>
      </c>
      <c r="AI92" s="454">
        <v>32</v>
      </c>
      <c r="AJ92" s="454">
        <v>33</v>
      </c>
      <c r="AK92" s="454">
        <v>34</v>
      </c>
      <c r="AL92" s="454">
        <v>35</v>
      </c>
      <c r="AM92" s="454">
        <v>36</v>
      </c>
      <c r="AN92" s="454">
        <v>37</v>
      </c>
      <c r="AO92" s="454">
        <v>38</v>
      </c>
      <c r="AP92" s="280">
        <v>39</v>
      </c>
      <c r="AQ92" s="289"/>
    </row>
    <row r="93" spans="2:43" ht="40.5">
      <c r="B93" s="281"/>
      <c r="C93" s="265"/>
      <c r="D93" s="456" t="str">
        <v>農業</v>
      </c>
      <c r="E93" s="458" t="str">
        <v>林業</v>
      </c>
      <c r="F93" s="458" t="str">
        <v>漁業</v>
      </c>
      <c r="G93" s="458" t="str">
        <v>鉱業</v>
      </c>
      <c r="H93" s="458" t="str">
        <v>飲食料品</v>
      </c>
      <c r="I93" s="458" t="str">
        <v>繊維製品</v>
      </c>
      <c r="J93" s="458" t="str">
        <v>パルプ・紙・木製品</v>
      </c>
      <c r="K93" s="458" t="str">
        <v>化学製品</v>
      </c>
      <c r="L93" s="458" t="str">
        <v>石油・石炭製品</v>
      </c>
      <c r="M93" s="458" t="str">
        <v>プラスチック・ゴム製品</v>
      </c>
      <c r="N93" s="458" t="str">
        <v>窯業・土石製品</v>
      </c>
      <c r="O93" s="458" t="str">
        <v>鉄鋼</v>
      </c>
      <c r="P93" s="458" t="str">
        <v>非鉄金属</v>
      </c>
      <c r="Q93" s="458" t="str">
        <v>金属製品</v>
      </c>
      <c r="R93" s="458" t="str">
        <v>はん用機械</v>
      </c>
      <c r="S93" s="458" t="str">
        <v>生産用機械</v>
      </c>
      <c r="T93" s="458" t="str">
        <v>業務用機械</v>
      </c>
      <c r="U93" s="458" t="str">
        <v>電子部品</v>
      </c>
      <c r="V93" s="458" t="str">
        <v>電気機械</v>
      </c>
      <c r="W93" s="458" t="str">
        <v>情報通信機器</v>
      </c>
      <c r="X93" s="458" t="str">
        <v>輸送機械</v>
      </c>
      <c r="Y93" s="458" t="str">
        <v>その他の製造工業製品</v>
      </c>
      <c r="Z93" s="458" t="str">
        <v>建設</v>
      </c>
      <c r="AA93" s="458" t="str">
        <v>電力・ガス・熱供給</v>
      </c>
      <c r="AB93" s="458" t="str">
        <v>水道</v>
      </c>
      <c r="AC93" s="458" t="str">
        <v>廃棄物処理</v>
      </c>
      <c r="AD93" s="458" t="str">
        <v>商業</v>
      </c>
      <c r="AE93" s="458" t="str">
        <v>金融・保険</v>
      </c>
      <c r="AF93" s="458" t="str">
        <v>不動産</v>
      </c>
      <c r="AG93" s="458" t="str">
        <v>運輸・郵便</v>
      </c>
      <c r="AH93" s="458" t="str">
        <v>情報通信</v>
      </c>
      <c r="AI93" s="458" t="str">
        <v>公務</v>
      </c>
      <c r="AJ93" s="458" t="str">
        <v>教育・研究</v>
      </c>
      <c r="AK93" s="458" t="str">
        <v>医療・福祉</v>
      </c>
      <c r="AL93" s="458" t="str">
        <v>他に分類されない会員制団体</v>
      </c>
      <c r="AM93" s="458" t="str">
        <v>対事業所サービス</v>
      </c>
      <c r="AN93" s="458" t="str">
        <v>対個人サービス</v>
      </c>
      <c r="AO93" s="458" t="str">
        <v>事務用品</v>
      </c>
      <c r="AP93" s="457" t="str">
        <v>分類不明</v>
      </c>
      <c r="AQ93" s="290" t="s">
        <v>156</v>
      </c>
    </row>
    <row r="94" spans="2:43" s="170" customFormat="1" ht="13.5" customHeight="1">
      <c r="B94" s="282">
        <f t="array" ref="B94:C132">+TRANSPOSE(結果!$D$5:$AP$6)</f>
        <v>1</v>
      </c>
      <c r="C94" s="291" t="str">
        <v>農業</v>
      </c>
      <c r="D94" s="292">
        <f t="shared" ref="D94:AP94" si="38">D$91*D51</f>
        <v>0</v>
      </c>
      <c r="E94" s="293">
        <f t="shared" si="38"/>
        <v>0</v>
      </c>
      <c r="F94" s="293">
        <f t="shared" si="38"/>
        <v>0</v>
      </c>
      <c r="G94" s="293">
        <f t="shared" si="38"/>
        <v>0</v>
      </c>
      <c r="H94" s="293">
        <f t="shared" si="38"/>
        <v>0</v>
      </c>
      <c r="I94" s="293">
        <f t="shared" si="38"/>
        <v>0</v>
      </c>
      <c r="J94" s="293">
        <f t="shared" si="38"/>
        <v>0</v>
      </c>
      <c r="K94" s="293">
        <f t="shared" si="38"/>
        <v>0</v>
      </c>
      <c r="L94" s="293">
        <f t="shared" si="38"/>
        <v>0</v>
      </c>
      <c r="M94" s="293">
        <f t="shared" si="38"/>
        <v>0</v>
      </c>
      <c r="N94" s="293">
        <f t="shared" si="38"/>
        <v>0</v>
      </c>
      <c r="O94" s="293">
        <f t="shared" si="38"/>
        <v>0</v>
      </c>
      <c r="P94" s="293">
        <f t="shared" si="38"/>
        <v>0</v>
      </c>
      <c r="Q94" s="293">
        <f t="shared" si="38"/>
        <v>0</v>
      </c>
      <c r="R94" s="293">
        <f t="shared" si="38"/>
        <v>0</v>
      </c>
      <c r="S94" s="293">
        <f t="shared" si="38"/>
        <v>0</v>
      </c>
      <c r="T94" s="293">
        <f t="shared" si="38"/>
        <v>0</v>
      </c>
      <c r="U94" s="293">
        <f t="shared" si="38"/>
        <v>0</v>
      </c>
      <c r="V94" s="293">
        <f t="shared" si="38"/>
        <v>0</v>
      </c>
      <c r="W94" s="293">
        <f t="shared" si="38"/>
        <v>0</v>
      </c>
      <c r="X94" s="293">
        <f t="shared" si="38"/>
        <v>0</v>
      </c>
      <c r="Y94" s="293">
        <f t="shared" si="38"/>
        <v>0</v>
      </c>
      <c r="Z94" s="293">
        <f t="shared" si="38"/>
        <v>0</v>
      </c>
      <c r="AA94" s="293">
        <f t="shared" si="38"/>
        <v>0</v>
      </c>
      <c r="AB94" s="293">
        <f t="shared" si="38"/>
        <v>0</v>
      </c>
      <c r="AC94" s="293">
        <f t="shared" si="38"/>
        <v>0</v>
      </c>
      <c r="AD94" s="293">
        <f t="shared" si="38"/>
        <v>0</v>
      </c>
      <c r="AE94" s="293">
        <f t="shared" si="38"/>
        <v>0</v>
      </c>
      <c r="AF94" s="293">
        <f t="shared" si="38"/>
        <v>0</v>
      </c>
      <c r="AG94" s="293">
        <f t="shared" si="38"/>
        <v>0</v>
      </c>
      <c r="AH94" s="293">
        <f t="shared" si="38"/>
        <v>0</v>
      </c>
      <c r="AI94" s="293">
        <f t="shared" si="38"/>
        <v>0</v>
      </c>
      <c r="AJ94" s="293">
        <f t="shared" si="38"/>
        <v>0</v>
      </c>
      <c r="AK94" s="293">
        <f t="shared" si="38"/>
        <v>0</v>
      </c>
      <c r="AL94" s="293">
        <f t="shared" si="38"/>
        <v>0</v>
      </c>
      <c r="AM94" s="293">
        <f t="shared" si="38"/>
        <v>0</v>
      </c>
      <c r="AN94" s="293">
        <f t="shared" si="38"/>
        <v>0</v>
      </c>
      <c r="AO94" s="293">
        <f t="shared" si="38"/>
        <v>0</v>
      </c>
      <c r="AP94" s="294">
        <f t="shared" si="38"/>
        <v>0</v>
      </c>
      <c r="AQ94" s="295">
        <f t="shared" ref="AQ94:AQ132" si="39">SUM(D94:AP94)</f>
        <v>0</v>
      </c>
    </row>
    <row r="95" spans="2:43" s="170" customFormat="1" ht="13.5" customHeight="1">
      <c r="B95" s="282">
        <v>2</v>
      </c>
      <c r="C95" s="291" t="str">
        <v>林業</v>
      </c>
      <c r="D95" s="296">
        <f t="shared" ref="D95:AP95" si="40">D$91*D52</f>
        <v>0</v>
      </c>
      <c r="E95" s="297">
        <f t="shared" si="40"/>
        <v>0</v>
      </c>
      <c r="F95" s="297">
        <f t="shared" si="40"/>
        <v>0</v>
      </c>
      <c r="G95" s="297">
        <f t="shared" si="40"/>
        <v>0</v>
      </c>
      <c r="H95" s="297">
        <f t="shared" si="40"/>
        <v>0</v>
      </c>
      <c r="I95" s="297">
        <f t="shared" si="40"/>
        <v>0</v>
      </c>
      <c r="J95" s="297">
        <f t="shared" si="40"/>
        <v>0</v>
      </c>
      <c r="K95" s="297">
        <f t="shared" si="40"/>
        <v>0</v>
      </c>
      <c r="L95" s="297">
        <f t="shared" si="40"/>
        <v>0</v>
      </c>
      <c r="M95" s="297">
        <f t="shared" si="40"/>
        <v>0</v>
      </c>
      <c r="N95" s="297">
        <f t="shared" si="40"/>
        <v>0</v>
      </c>
      <c r="O95" s="297">
        <f t="shared" si="40"/>
        <v>0</v>
      </c>
      <c r="P95" s="297">
        <f t="shared" si="40"/>
        <v>0</v>
      </c>
      <c r="Q95" s="297">
        <f t="shared" si="40"/>
        <v>0</v>
      </c>
      <c r="R95" s="297">
        <f t="shared" si="40"/>
        <v>0</v>
      </c>
      <c r="S95" s="297">
        <f t="shared" si="40"/>
        <v>0</v>
      </c>
      <c r="T95" s="297">
        <f t="shared" si="40"/>
        <v>0</v>
      </c>
      <c r="U95" s="297">
        <f t="shared" si="40"/>
        <v>0</v>
      </c>
      <c r="V95" s="297">
        <f t="shared" si="40"/>
        <v>0</v>
      </c>
      <c r="W95" s="297">
        <f t="shared" si="40"/>
        <v>0</v>
      </c>
      <c r="X95" s="297">
        <f t="shared" si="40"/>
        <v>0</v>
      </c>
      <c r="Y95" s="297">
        <f t="shared" si="40"/>
        <v>0</v>
      </c>
      <c r="Z95" s="297">
        <f t="shared" si="40"/>
        <v>0</v>
      </c>
      <c r="AA95" s="297">
        <f t="shared" si="40"/>
        <v>0</v>
      </c>
      <c r="AB95" s="297">
        <f t="shared" si="40"/>
        <v>0</v>
      </c>
      <c r="AC95" s="297">
        <f t="shared" si="40"/>
        <v>0</v>
      </c>
      <c r="AD95" s="297">
        <f t="shared" si="40"/>
        <v>0</v>
      </c>
      <c r="AE95" s="297">
        <f t="shared" si="40"/>
        <v>0</v>
      </c>
      <c r="AF95" s="297">
        <f t="shared" si="40"/>
        <v>0</v>
      </c>
      <c r="AG95" s="297">
        <f t="shared" si="40"/>
        <v>0</v>
      </c>
      <c r="AH95" s="297">
        <f t="shared" si="40"/>
        <v>0</v>
      </c>
      <c r="AI95" s="297">
        <f t="shared" si="40"/>
        <v>0</v>
      </c>
      <c r="AJ95" s="297">
        <f t="shared" si="40"/>
        <v>0</v>
      </c>
      <c r="AK95" s="297">
        <f t="shared" si="40"/>
        <v>0</v>
      </c>
      <c r="AL95" s="297">
        <f t="shared" si="40"/>
        <v>0</v>
      </c>
      <c r="AM95" s="297">
        <f t="shared" si="40"/>
        <v>0</v>
      </c>
      <c r="AN95" s="297">
        <f t="shared" si="40"/>
        <v>0</v>
      </c>
      <c r="AO95" s="297">
        <f t="shared" si="40"/>
        <v>0</v>
      </c>
      <c r="AP95" s="298">
        <f t="shared" si="40"/>
        <v>0</v>
      </c>
      <c r="AQ95" s="299">
        <f t="shared" si="39"/>
        <v>0</v>
      </c>
    </row>
    <row r="96" spans="2:43" s="170" customFormat="1" ht="13.5" customHeight="1">
      <c r="B96" s="282">
        <v>3</v>
      </c>
      <c r="C96" s="291" t="str">
        <v>漁業</v>
      </c>
      <c r="D96" s="296">
        <f t="shared" ref="D96:AP96" si="41">D$91*D53</f>
        <v>0</v>
      </c>
      <c r="E96" s="297">
        <f t="shared" si="41"/>
        <v>0</v>
      </c>
      <c r="F96" s="297">
        <f t="shared" si="41"/>
        <v>0</v>
      </c>
      <c r="G96" s="297">
        <f t="shared" si="41"/>
        <v>0</v>
      </c>
      <c r="H96" s="297">
        <f t="shared" si="41"/>
        <v>0</v>
      </c>
      <c r="I96" s="297">
        <f t="shared" si="41"/>
        <v>0</v>
      </c>
      <c r="J96" s="297">
        <f t="shared" si="41"/>
        <v>0</v>
      </c>
      <c r="K96" s="297">
        <f t="shared" si="41"/>
        <v>0</v>
      </c>
      <c r="L96" s="297">
        <f t="shared" si="41"/>
        <v>0</v>
      </c>
      <c r="M96" s="297">
        <f t="shared" si="41"/>
        <v>0</v>
      </c>
      <c r="N96" s="297">
        <f t="shared" si="41"/>
        <v>0</v>
      </c>
      <c r="O96" s="297">
        <f t="shared" si="41"/>
        <v>0</v>
      </c>
      <c r="P96" s="297">
        <f t="shared" si="41"/>
        <v>0</v>
      </c>
      <c r="Q96" s="297">
        <f t="shared" si="41"/>
        <v>0</v>
      </c>
      <c r="R96" s="297">
        <f t="shared" si="41"/>
        <v>0</v>
      </c>
      <c r="S96" s="297">
        <f t="shared" si="41"/>
        <v>0</v>
      </c>
      <c r="T96" s="297">
        <f t="shared" si="41"/>
        <v>0</v>
      </c>
      <c r="U96" s="297">
        <f t="shared" si="41"/>
        <v>0</v>
      </c>
      <c r="V96" s="297">
        <f t="shared" si="41"/>
        <v>0</v>
      </c>
      <c r="W96" s="297">
        <f t="shared" si="41"/>
        <v>0</v>
      </c>
      <c r="X96" s="297">
        <f t="shared" si="41"/>
        <v>0</v>
      </c>
      <c r="Y96" s="297">
        <f t="shared" si="41"/>
        <v>0</v>
      </c>
      <c r="Z96" s="297">
        <f t="shared" si="41"/>
        <v>0</v>
      </c>
      <c r="AA96" s="297">
        <f t="shared" si="41"/>
        <v>0</v>
      </c>
      <c r="AB96" s="297">
        <f t="shared" si="41"/>
        <v>0</v>
      </c>
      <c r="AC96" s="297">
        <f t="shared" si="41"/>
        <v>0</v>
      </c>
      <c r="AD96" s="297">
        <f t="shared" si="41"/>
        <v>0</v>
      </c>
      <c r="AE96" s="297">
        <f t="shared" si="41"/>
        <v>0</v>
      </c>
      <c r="AF96" s="297">
        <f t="shared" si="41"/>
        <v>0</v>
      </c>
      <c r="AG96" s="297">
        <f t="shared" si="41"/>
        <v>0</v>
      </c>
      <c r="AH96" s="297">
        <f t="shared" si="41"/>
        <v>0</v>
      </c>
      <c r="AI96" s="297">
        <f t="shared" si="41"/>
        <v>0</v>
      </c>
      <c r="AJ96" s="297">
        <f t="shared" si="41"/>
        <v>0</v>
      </c>
      <c r="AK96" s="297">
        <f t="shared" si="41"/>
        <v>0</v>
      </c>
      <c r="AL96" s="297">
        <f t="shared" si="41"/>
        <v>0</v>
      </c>
      <c r="AM96" s="297">
        <f t="shared" si="41"/>
        <v>0</v>
      </c>
      <c r="AN96" s="297">
        <f t="shared" si="41"/>
        <v>0</v>
      </c>
      <c r="AO96" s="297">
        <f t="shared" si="41"/>
        <v>0</v>
      </c>
      <c r="AP96" s="298">
        <f t="shared" si="41"/>
        <v>0</v>
      </c>
      <c r="AQ96" s="299">
        <f t="shared" si="39"/>
        <v>0</v>
      </c>
    </row>
    <row r="97" spans="2:43" s="170" customFormat="1" ht="13.5" customHeight="1">
      <c r="B97" s="282">
        <v>4</v>
      </c>
      <c r="C97" s="291" t="str">
        <v>鉱業</v>
      </c>
      <c r="D97" s="296">
        <f t="shared" ref="D97:AP97" si="42">D$91*D54</f>
        <v>0</v>
      </c>
      <c r="E97" s="297">
        <f t="shared" si="42"/>
        <v>0</v>
      </c>
      <c r="F97" s="297">
        <f t="shared" si="42"/>
        <v>0</v>
      </c>
      <c r="G97" s="297">
        <f t="shared" si="42"/>
        <v>0</v>
      </c>
      <c r="H97" s="297">
        <f t="shared" si="42"/>
        <v>0</v>
      </c>
      <c r="I97" s="297">
        <f t="shared" si="42"/>
        <v>0</v>
      </c>
      <c r="J97" s="297">
        <f t="shared" si="42"/>
        <v>0</v>
      </c>
      <c r="K97" s="297">
        <f t="shared" si="42"/>
        <v>0</v>
      </c>
      <c r="L97" s="297">
        <f t="shared" si="42"/>
        <v>0</v>
      </c>
      <c r="M97" s="297">
        <f t="shared" si="42"/>
        <v>0</v>
      </c>
      <c r="N97" s="297">
        <f t="shared" si="42"/>
        <v>0</v>
      </c>
      <c r="O97" s="297">
        <f t="shared" si="42"/>
        <v>0</v>
      </c>
      <c r="P97" s="297">
        <f t="shared" si="42"/>
        <v>0</v>
      </c>
      <c r="Q97" s="297">
        <f t="shared" si="42"/>
        <v>0</v>
      </c>
      <c r="R97" s="297">
        <f t="shared" si="42"/>
        <v>0</v>
      </c>
      <c r="S97" s="297">
        <f t="shared" si="42"/>
        <v>0</v>
      </c>
      <c r="T97" s="297">
        <f t="shared" si="42"/>
        <v>0</v>
      </c>
      <c r="U97" s="297">
        <f t="shared" si="42"/>
        <v>0</v>
      </c>
      <c r="V97" s="297">
        <f t="shared" si="42"/>
        <v>0</v>
      </c>
      <c r="W97" s="297">
        <f t="shared" si="42"/>
        <v>0</v>
      </c>
      <c r="X97" s="297">
        <f t="shared" si="42"/>
        <v>0</v>
      </c>
      <c r="Y97" s="297">
        <f t="shared" si="42"/>
        <v>0</v>
      </c>
      <c r="Z97" s="297">
        <f t="shared" si="42"/>
        <v>0</v>
      </c>
      <c r="AA97" s="297">
        <f t="shared" si="42"/>
        <v>0</v>
      </c>
      <c r="AB97" s="297">
        <f t="shared" si="42"/>
        <v>0</v>
      </c>
      <c r="AC97" s="297">
        <f t="shared" si="42"/>
        <v>0</v>
      </c>
      <c r="AD97" s="297">
        <f t="shared" si="42"/>
        <v>0</v>
      </c>
      <c r="AE97" s="297">
        <f t="shared" si="42"/>
        <v>0</v>
      </c>
      <c r="AF97" s="297">
        <f t="shared" si="42"/>
        <v>0</v>
      </c>
      <c r="AG97" s="297">
        <f t="shared" si="42"/>
        <v>0</v>
      </c>
      <c r="AH97" s="297">
        <f t="shared" si="42"/>
        <v>0</v>
      </c>
      <c r="AI97" s="297">
        <f t="shared" si="42"/>
        <v>0</v>
      </c>
      <c r="AJ97" s="297">
        <f t="shared" si="42"/>
        <v>0</v>
      </c>
      <c r="AK97" s="297">
        <f t="shared" si="42"/>
        <v>0</v>
      </c>
      <c r="AL97" s="297">
        <f t="shared" si="42"/>
        <v>0</v>
      </c>
      <c r="AM97" s="297">
        <f t="shared" si="42"/>
        <v>0</v>
      </c>
      <c r="AN97" s="297">
        <f t="shared" si="42"/>
        <v>0</v>
      </c>
      <c r="AO97" s="297">
        <f t="shared" si="42"/>
        <v>0</v>
      </c>
      <c r="AP97" s="298">
        <f t="shared" si="42"/>
        <v>0</v>
      </c>
      <c r="AQ97" s="299">
        <f t="shared" si="39"/>
        <v>0</v>
      </c>
    </row>
    <row r="98" spans="2:43" s="170" customFormat="1" ht="13.5" customHeight="1">
      <c r="B98" s="282">
        <v>5</v>
      </c>
      <c r="C98" s="291" t="str">
        <v>飲食料品</v>
      </c>
      <c r="D98" s="296">
        <f t="shared" ref="D98:AP98" si="43">D$91*D55</f>
        <v>0</v>
      </c>
      <c r="E98" s="297">
        <f t="shared" si="43"/>
        <v>0</v>
      </c>
      <c r="F98" s="297">
        <f t="shared" si="43"/>
        <v>0</v>
      </c>
      <c r="G98" s="297">
        <f t="shared" si="43"/>
        <v>0</v>
      </c>
      <c r="H98" s="297">
        <f t="shared" si="43"/>
        <v>0</v>
      </c>
      <c r="I98" s="297">
        <f t="shared" si="43"/>
        <v>0</v>
      </c>
      <c r="J98" s="297">
        <f t="shared" si="43"/>
        <v>0</v>
      </c>
      <c r="K98" s="297">
        <f t="shared" si="43"/>
        <v>0</v>
      </c>
      <c r="L98" s="297">
        <f t="shared" si="43"/>
        <v>0</v>
      </c>
      <c r="M98" s="297">
        <f t="shared" si="43"/>
        <v>0</v>
      </c>
      <c r="N98" s="297">
        <f t="shared" si="43"/>
        <v>0</v>
      </c>
      <c r="O98" s="297">
        <f t="shared" si="43"/>
        <v>0</v>
      </c>
      <c r="P98" s="297">
        <f t="shared" si="43"/>
        <v>0</v>
      </c>
      <c r="Q98" s="297">
        <f t="shared" si="43"/>
        <v>0</v>
      </c>
      <c r="R98" s="297">
        <f t="shared" si="43"/>
        <v>0</v>
      </c>
      <c r="S98" s="297">
        <f t="shared" si="43"/>
        <v>0</v>
      </c>
      <c r="T98" s="297">
        <f t="shared" si="43"/>
        <v>0</v>
      </c>
      <c r="U98" s="297">
        <f t="shared" si="43"/>
        <v>0</v>
      </c>
      <c r="V98" s="297">
        <f t="shared" si="43"/>
        <v>0</v>
      </c>
      <c r="W98" s="297">
        <f t="shared" si="43"/>
        <v>0</v>
      </c>
      <c r="X98" s="297">
        <f t="shared" si="43"/>
        <v>0</v>
      </c>
      <c r="Y98" s="297">
        <f t="shared" si="43"/>
        <v>0</v>
      </c>
      <c r="Z98" s="297">
        <f t="shared" si="43"/>
        <v>0</v>
      </c>
      <c r="AA98" s="297">
        <f t="shared" si="43"/>
        <v>0</v>
      </c>
      <c r="AB98" s="297">
        <f t="shared" si="43"/>
        <v>0</v>
      </c>
      <c r="AC98" s="297">
        <f t="shared" si="43"/>
        <v>0</v>
      </c>
      <c r="AD98" s="297">
        <f t="shared" si="43"/>
        <v>0</v>
      </c>
      <c r="AE98" s="297">
        <f t="shared" si="43"/>
        <v>0</v>
      </c>
      <c r="AF98" s="297">
        <f t="shared" si="43"/>
        <v>0</v>
      </c>
      <c r="AG98" s="297">
        <f t="shared" si="43"/>
        <v>0</v>
      </c>
      <c r="AH98" s="297">
        <f t="shared" si="43"/>
        <v>0</v>
      </c>
      <c r="AI98" s="297">
        <f t="shared" si="43"/>
        <v>0</v>
      </c>
      <c r="AJ98" s="297">
        <f t="shared" si="43"/>
        <v>0</v>
      </c>
      <c r="AK98" s="297">
        <f t="shared" si="43"/>
        <v>0</v>
      </c>
      <c r="AL98" s="297">
        <f t="shared" si="43"/>
        <v>0</v>
      </c>
      <c r="AM98" s="297">
        <f t="shared" si="43"/>
        <v>0</v>
      </c>
      <c r="AN98" s="297">
        <f t="shared" si="43"/>
        <v>0</v>
      </c>
      <c r="AO98" s="297">
        <f t="shared" si="43"/>
        <v>0</v>
      </c>
      <c r="AP98" s="298">
        <f t="shared" si="43"/>
        <v>0</v>
      </c>
      <c r="AQ98" s="299">
        <f t="shared" si="39"/>
        <v>0</v>
      </c>
    </row>
    <row r="99" spans="2:43" s="170" customFormat="1" ht="13.5" customHeight="1">
      <c r="B99" s="282">
        <v>6</v>
      </c>
      <c r="C99" s="291" t="str">
        <v>繊維製品</v>
      </c>
      <c r="D99" s="296">
        <f t="shared" ref="D99:AP99" si="44">D$91*D56</f>
        <v>0</v>
      </c>
      <c r="E99" s="297">
        <f t="shared" si="44"/>
        <v>0</v>
      </c>
      <c r="F99" s="297">
        <f t="shared" si="44"/>
        <v>0</v>
      </c>
      <c r="G99" s="297">
        <f t="shared" si="44"/>
        <v>0</v>
      </c>
      <c r="H99" s="297">
        <f t="shared" si="44"/>
        <v>0</v>
      </c>
      <c r="I99" s="297">
        <f t="shared" si="44"/>
        <v>0</v>
      </c>
      <c r="J99" s="297">
        <f t="shared" si="44"/>
        <v>0</v>
      </c>
      <c r="K99" s="297">
        <f t="shared" si="44"/>
        <v>0</v>
      </c>
      <c r="L99" s="297">
        <f t="shared" si="44"/>
        <v>0</v>
      </c>
      <c r="M99" s="297">
        <f t="shared" si="44"/>
        <v>0</v>
      </c>
      <c r="N99" s="297">
        <f t="shared" si="44"/>
        <v>0</v>
      </c>
      <c r="O99" s="297">
        <f t="shared" si="44"/>
        <v>0</v>
      </c>
      <c r="P99" s="297">
        <f t="shared" si="44"/>
        <v>0</v>
      </c>
      <c r="Q99" s="297">
        <f t="shared" si="44"/>
        <v>0</v>
      </c>
      <c r="R99" s="297">
        <f t="shared" si="44"/>
        <v>0</v>
      </c>
      <c r="S99" s="297">
        <f t="shared" si="44"/>
        <v>0</v>
      </c>
      <c r="T99" s="297">
        <f t="shared" si="44"/>
        <v>0</v>
      </c>
      <c r="U99" s="297">
        <f t="shared" si="44"/>
        <v>0</v>
      </c>
      <c r="V99" s="297">
        <f t="shared" si="44"/>
        <v>0</v>
      </c>
      <c r="W99" s="297">
        <f t="shared" si="44"/>
        <v>0</v>
      </c>
      <c r="X99" s="297">
        <f t="shared" si="44"/>
        <v>0</v>
      </c>
      <c r="Y99" s="297">
        <f t="shared" si="44"/>
        <v>0</v>
      </c>
      <c r="Z99" s="297">
        <f t="shared" si="44"/>
        <v>0</v>
      </c>
      <c r="AA99" s="297">
        <f t="shared" si="44"/>
        <v>0</v>
      </c>
      <c r="AB99" s="297">
        <f t="shared" si="44"/>
        <v>0</v>
      </c>
      <c r="AC99" s="297">
        <f t="shared" si="44"/>
        <v>0</v>
      </c>
      <c r="AD99" s="297">
        <f t="shared" si="44"/>
        <v>0</v>
      </c>
      <c r="AE99" s="297">
        <f t="shared" si="44"/>
        <v>0</v>
      </c>
      <c r="AF99" s="297">
        <f t="shared" si="44"/>
        <v>0</v>
      </c>
      <c r="AG99" s="297">
        <f t="shared" si="44"/>
        <v>0</v>
      </c>
      <c r="AH99" s="297">
        <f t="shared" si="44"/>
        <v>0</v>
      </c>
      <c r="AI99" s="297">
        <f t="shared" si="44"/>
        <v>0</v>
      </c>
      <c r="AJ99" s="297">
        <f t="shared" si="44"/>
        <v>0</v>
      </c>
      <c r="AK99" s="297">
        <f t="shared" si="44"/>
        <v>0</v>
      </c>
      <c r="AL99" s="297">
        <f t="shared" si="44"/>
        <v>0</v>
      </c>
      <c r="AM99" s="297">
        <f t="shared" si="44"/>
        <v>0</v>
      </c>
      <c r="AN99" s="297">
        <f t="shared" si="44"/>
        <v>0</v>
      </c>
      <c r="AO99" s="297">
        <f t="shared" si="44"/>
        <v>0</v>
      </c>
      <c r="AP99" s="298">
        <f t="shared" si="44"/>
        <v>0</v>
      </c>
      <c r="AQ99" s="299">
        <f t="shared" si="39"/>
        <v>0</v>
      </c>
    </row>
    <row r="100" spans="2:43" s="170" customFormat="1" ht="13.5" customHeight="1">
      <c r="B100" s="282">
        <v>7</v>
      </c>
      <c r="C100" s="291" t="str">
        <v>パルプ・紙・木製品</v>
      </c>
      <c r="D100" s="296">
        <f t="shared" ref="D100:AP100" si="45">D$91*D57</f>
        <v>0</v>
      </c>
      <c r="E100" s="297">
        <f t="shared" si="45"/>
        <v>0</v>
      </c>
      <c r="F100" s="297">
        <f t="shared" si="45"/>
        <v>0</v>
      </c>
      <c r="G100" s="297">
        <f t="shared" si="45"/>
        <v>0</v>
      </c>
      <c r="H100" s="297">
        <f t="shared" si="45"/>
        <v>0</v>
      </c>
      <c r="I100" s="297">
        <f t="shared" si="45"/>
        <v>0</v>
      </c>
      <c r="J100" s="297">
        <f t="shared" si="45"/>
        <v>0</v>
      </c>
      <c r="K100" s="297">
        <f t="shared" si="45"/>
        <v>0</v>
      </c>
      <c r="L100" s="297">
        <f t="shared" si="45"/>
        <v>0</v>
      </c>
      <c r="M100" s="297">
        <f t="shared" si="45"/>
        <v>0</v>
      </c>
      <c r="N100" s="297">
        <f t="shared" si="45"/>
        <v>0</v>
      </c>
      <c r="O100" s="297">
        <f t="shared" si="45"/>
        <v>0</v>
      </c>
      <c r="P100" s="297">
        <f t="shared" si="45"/>
        <v>0</v>
      </c>
      <c r="Q100" s="297">
        <f t="shared" si="45"/>
        <v>0</v>
      </c>
      <c r="R100" s="297">
        <f t="shared" si="45"/>
        <v>0</v>
      </c>
      <c r="S100" s="297">
        <f t="shared" si="45"/>
        <v>0</v>
      </c>
      <c r="T100" s="297">
        <f t="shared" si="45"/>
        <v>0</v>
      </c>
      <c r="U100" s="297">
        <f t="shared" si="45"/>
        <v>0</v>
      </c>
      <c r="V100" s="297">
        <f t="shared" si="45"/>
        <v>0</v>
      </c>
      <c r="W100" s="297">
        <f t="shared" si="45"/>
        <v>0</v>
      </c>
      <c r="X100" s="297">
        <f t="shared" si="45"/>
        <v>0</v>
      </c>
      <c r="Y100" s="297">
        <f t="shared" si="45"/>
        <v>0</v>
      </c>
      <c r="Z100" s="297">
        <f t="shared" si="45"/>
        <v>0</v>
      </c>
      <c r="AA100" s="297">
        <f t="shared" si="45"/>
        <v>0</v>
      </c>
      <c r="AB100" s="297">
        <f t="shared" si="45"/>
        <v>0</v>
      </c>
      <c r="AC100" s="297">
        <f t="shared" si="45"/>
        <v>0</v>
      </c>
      <c r="AD100" s="297">
        <f t="shared" si="45"/>
        <v>0</v>
      </c>
      <c r="AE100" s="297">
        <f t="shared" si="45"/>
        <v>0</v>
      </c>
      <c r="AF100" s="297">
        <f t="shared" si="45"/>
        <v>0</v>
      </c>
      <c r="AG100" s="297">
        <f t="shared" si="45"/>
        <v>0</v>
      </c>
      <c r="AH100" s="297">
        <f t="shared" si="45"/>
        <v>0</v>
      </c>
      <c r="AI100" s="297">
        <f t="shared" si="45"/>
        <v>0</v>
      </c>
      <c r="AJ100" s="297">
        <f t="shared" si="45"/>
        <v>0</v>
      </c>
      <c r="AK100" s="297">
        <f t="shared" si="45"/>
        <v>0</v>
      </c>
      <c r="AL100" s="297">
        <f t="shared" si="45"/>
        <v>0</v>
      </c>
      <c r="AM100" s="297">
        <f t="shared" si="45"/>
        <v>0</v>
      </c>
      <c r="AN100" s="297">
        <f t="shared" si="45"/>
        <v>0</v>
      </c>
      <c r="AO100" s="297">
        <f t="shared" si="45"/>
        <v>0</v>
      </c>
      <c r="AP100" s="298">
        <f t="shared" si="45"/>
        <v>0</v>
      </c>
      <c r="AQ100" s="299">
        <f t="shared" si="39"/>
        <v>0</v>
      </c>
    </row>
    <row r="101" spans="2:43" s="170" customFormat="1" ht="13.5" customHeight="1">
      <c r="B101" s="282">
        <v>8</v>
      </c>
      <c r="C101" s="291" t="str">
        <v>化学製品</v>
      </c>
      <c r="D101" s="296">
        <f t="shared" ref="D101:AP101" si="46">D$91*D58</f>
        <v>0</v>
      </c>
      <c r="E101" s="297">
        <f t="shared" si="46"/>
        <v>0</v>
      </c>
      <c r="F101" s="297">
        <f t="shared" si="46"/>
        <v>0</v>
      </c>
      <c r="G101" s="297">
        <f t="shared" si="46"/>
        <v>0</v>
      </c>
      <c r="H101" s="297">
        <f t="shared" si="46"/>
        <v>0</v>
      </c>
      <c r="I101" s="297">
        <f t="shared" si="46"/>
        <v>0</v>
      </c>
      <c r="J101" s="297">
        <f t="shared" si="46"/>
        <v>0</v>
      </c>
      <c r="K101" s="297">
        <f t="shared" si="46"/>
        <v>0</v>
      </c>
      <c r="L101" s="297">
        <f t="shared" si="46"/>
        <v>0</v>
      </c>
      <c r="M101" s="297">
        <f t="shared" si="46"/>
        <v>0</v>
      </c>
      <c r="N101" s="297">
        <f t="shared" si="46"/>
        <v>0</v>
      </c>
      <c r="O101" s="297">
        <f t="shared" si="46"/>
        <v>0</v>
      </c>
      <c r="P101" s="297">
        <f t="shared" si="46"/>
        <v>0</v>
      </c>
      <c r="Q101" s="297">
        <f t="shared" si="46"/>
        <v>0</v>
      </c>
      <c r="R101" s="297">
        <f t="shared" si="46"/>
        <v>0</v>
      </c>
      <c r="S101" s="297">
        <f t="shared" si="46"/>
        <v>0</v>
      </c>
      <c r="T101" s="297">
        <f t="shared" si="46"/>
        <v>0</v>
      </c>
      <c r="U101" s="297">
        <f t="shared" si="46"/>
        <v>0</v>
      </c>
      <c r="V101" s="297">
        <f t="shared" si="46"/>
        <v>0</v>
      </c>
      <c r="W101" s="297">
        <f t="shared" si="46"/>
        <v>0</v>
      </c>
      <c r="X101" s="297">
        <f t="shared" si="46"/>
        <v>0</v>
      </c>
      <c r="Y101" s="297">
        <f t="shared" si="46"/>
        <v>0</v>
      </c>
      <c r="Z101" s="297">
        <f t="shared" si="46"/>
        <v>0</v>
      </c>
      <c r="AA101" s="297">
        <f t="shared" si="46"/>
        <v>0</v>
      </c>
      <c r="AB101" s="297">
        <f t="shared" si="46"/>
        <v>0</v>
      </c>
      <c r="AC101" s="297">
        <f t="shared" si="46"/>
        <v>0</v>
      </c>
      <c r="AD101" s="297">
        <f t="shared" si="46"/>
        <v>0</v>
      </c>
      <c r="AE101" s="297">
        <f t="shared" si="46"/>
        <v>0</v>
      </c>
      <c r="AF101" s="297">
        <f t="shared" si="46"/>
        <v>0</v>
      </c>
      <c r="AG101" s="297">
        <f t="shared" si="46"/>
        <v>0</v>
      </c>
      <c r="AH101" s="297">
        <f t="shared" si="46"/>
        <v>0</v>
      </c>
      <c r="AI101" s="297">
        <f t="shared" si="46"/>
        <v>0</v>
      </c>
      <c r="AJ101" s="297">
        <f t="shared" si="46"/>
        <v>0</v>
      </c>
      <c r="AK101" s="297">
        <f t="shared" si="46"/>
        <v>0</v>
      </c>
      <c r="AL101" s="297">
        <f t="shared" si="46"/>
        <v>0</v>
      </c>
      <c r="AM101" s="297">
        <f t="shared" si="46"/>
        <v>0</v>
      </c>
      <c r="AN101" s="297">
        <f t="shared" si="46"/>
        <v>0</v>
      </c>
      <c r="AO101" s="297">
        <f t="shared" si="46"/>
        <v>0</v>
      </c>
      <c r="AP101" s="298">
        <f t="shared" si="46"/>
        <v>0</v>
      </c>
      <c r="AQ101" s="299">
        <f t="shared" si="39"/>
        <v>0</v>
      </c>
    </row>
    <row r="102" spans="2:43" s="170" customFormat="1" ht="13.5" customHeight="1">
      <c r="B102" s="282">
        <v>9</v>
      </c>
      <c r="C102" s="291" t="str">
        <v>石油・石炭製品</v>
      </c>
      <c r="D102" s="296">
        <f t="shared" ref="D102:AP102" si="47">D$91*D59</f>
        <v>0</v>
      </c>
      <c r="E102" s="297">
        <f t="shared" si="47"/>
        <v>0</v>
      </c>
      <c r="F102" s="297">
        <f t="shared" si="47"/>
        <v>0</v>
      </c>
      <c r="G102" s="297">
        <f t="shared" si="47"/>
        <v>0</v>
      </c>
      <c r="H102" s="297">
        <f t="shared" si="47"/>
        <v>0</v>
      </c>
      <c r="I102" s="297">
        <f t="shared" si="47"/>
        <v>0</v>
      </c>
      <c r="J102" s="297">
        <f t="shared" si="47"/>
        <v>0</v>
      </c>
      <c r="K102" s="297">
        <f t="shared" si="47"/>
        <v>0</v>
      </c>
      <c r="L102" s="297">
        <f t="shared" si="47"/>
        <v>0</v>
      </c>
      <c r="M102" s="297">
        <f t="shared" si="47"/>
        <v>0</v>
      </c>
      <c r="N102" s="297">
        <f t="shared" si="47"/>
        <v>0</v>
      </c>
      <c r="O102" s="297">
        <f t="shared" si="47"/>
        <v>0</v>
      </c>
      <c r="P102" s="297">
        <f t="shared" si="47"/>
        <v>0</v>
      </c>
      <c r="Q102" s="297">
        <f t="shared" si="47"/>
        <v>0</v>
      </c>
      <c r="R102" s="297">
        <f t="shared" si="47"/>
        <v>0</v>
      </c>
      <c r="S102" s="297">
        <f t="shared" si="47"/>
        <v>0</v>
      </c>
      <c r="T102" s="297">
        <f t="shared" si="47"/>
        <v>0</v>
      </c>
      <c r="U102" s="297">
        <f t="shared" si="47"/>
        <v>0</v>
      </c>
      <c r="V102" s="297">
        <f t="shared" si="47"/>
        <v>0</v>
      </c>
      <c r="W102" s="297">
        <f t="shared" si="47"/>
        <v>0</v>
      </c>
      <c r="X102" s="297">
        <f t="shared" si="47"/>
        <v>0</v>
      </c>
      <c r="Y102" s="297">
        <f t="shared" si="47"/>
        <v>0</v>
      </c>
      <c r="Z102" s="297">
        <f t="shared" si="47"/>
        <v>0</v>
      </c>
      <c r="AA102" s="297">
        <f t="shared" si="47"/>
        <v>0</v>
      </c>
      <c r="AB102" s="297">
        <f t="shared" si="47"/>
        <v>0</v>
      </c>
      <c r="AC102" s="297">
        <f t="shared" si="47"/>
        <v>0</v>
      </c>
      <c r="AD102" s="297">
        <f t="shared" si="47"/>
        <v>0</v>
      </c>
      <c r="AE102" s="297">
        <f t="shared" si="47"/>
        <v>0</v>
      </c>
      <c r="AF102" s="297">
        <f t="shared" si="47"/>
        <v>0</v>
      </c>
      <c r="AG102" s="297">
        <f t="shared" si="47"/>
        <v>0</v>
      </c>
      <c r="AH102" s="297">
        <f t="shared" si="47"/>
        <v>0</v>
      </c>
      <c r="AI102" s="297">
        <f t="shared" si="47"/>
        <v>0</v>
      </c>
      <c r="AJ102" s="297">
        <f t="shared" si="47"/>
        <v>0</v>
      </c>
      <c r="AK102" s="297">
        <f t="shared" si="47"/>
        <v>0</v>
      </c>
      <c r="AL102" s="297">
        <f t="shared" si="47"/>
        <v>0</v>
      </c>
      <c r="AM102" s="297">
        <f t="shared" si="47"/>
        <v>0</v>
      </c>
      <c r="AN102" s="297">
        <f t="shared" si="47"/>
        <v>0</v>
      </c>
      <c r="AO102" s="297">
        <f t="shared" si="47"/>
        <v>0</v>
      </c>
      <c r="AP102" s="298">
        <f t="shared" si="47"/>
        <v>0</v>
      </c>
      <c r="AQ102" s="299">
        <f t="shared" si="39"/>
        <v>0</v>
      </c>
    </row>
    <row r="103" spans="2:43" s="170" customFormat="1" ht="13.5" customHeight="1">
      <c r="B103" s="282">
        <v>10</v>
      </c>
      <c r="C103" s="291" t="str">
        <v>プラスチック・ゴム製品</v>
      </c>
      <c r="D103" s="296">
        <f t="shared" ref="D103:AP103" si="48">D$91*D60</f>
        <v>0</v>
      </c>
      <c r="E103" s="297">
        <f t="shared" si="48"/>
        <v>0</v>
      </c>
      <c r="F103" s="297">
        <f t="shared" si="48"/>
        <v>0</v>
      </c>
      <c r="G103" s="297">
        <f t="shared" si="48"/>
        <v>0</v>
      </c>
      <c r="H103" s="297">
        <f t="shared" si="48"/>
        <v>0</v>
      </c>
      <c r="I103" s="297">
        <f t="shared" si="48"/>
        <v>0</v>
      </c>
      <c r="J103" s="297">
        <f t="shared" si="48"/>
        <v>0</v>
      </c>
      <c r="K103" s="297">
        <f t="shared" si="48"/>
        <v>0</v>
      </c>
      <c r="L103" s="297">
        <f t="shared" si="48"/>
        <v>0</v>
      </c>
      <c r="M103" s="297">
        <f t="shared" si="48"/>
        <v>0</v>
      </c>
      <c r="N103" s="297">
        <f t="shared" si="48"/>
        <v>0</v>
      </c>
      <c r="O103" s="297">
        <f t="shared" si="48"/>
        <v>0</v>
      </c>
      <c r="P103" s="297">
        <f t="shared" si="48"/>
        <v>0</v>
      </c>
      <c r="Q103" s="297">
        <f t="shared" si="48"/>
        <v>0</v>
      </c>
      <c r="R103" s="297">
        <f t="shared" si="48"/>
        <v>0</v>
      </c>
      <c r="S103" s="297">
        <f t="shared" si="48"/>
        <v>0</v>
      </c>
      <c r="T103" s="297">
        <f t="shared" si="48"/>
        <v>0</v>
      </c>
      <c r="U103" s="297">
        <f t="shared" si="48"/>
        <v>0</v>
      </c>
      <c r="V103" s="297">
        <f t="shared" si="48"/>
        <v>0</v>
      </c>
      <c r="W103" s="297">
        <f t="shared" si="48"/>
        <v>0</v>
      </c>
      <c r="X103" s="297">
        <f t="shared" si="48"/>
        <v>0</v>
      </c>
      <c r="Y103" s="297">
        <f t="shared" si="48"/>
        <v>0</v>
      </c>
      <c r="Z103" s="297">
        <f t="shared" si="48"/>
        <v>0</v>
      </c>
      <c r="AA103" s="297">
        <f t="shared" si="48"/>
        <v>0</v>
      </c>
      <c r="AB103" s="297">
        <f t="shared" si="48"/>
        <v>0</v>
      </c>
      <c r="AC103" s="297">
        <f t="shared" si="48"/>
        <v>0</v>
      </c>
      <c r="AD103" s="297">
        <f t="shared" si="48"/>
        <v>0</v>
      </c>
      <c r="AE103" s="297">
        <f t="shared" si="48"/>
        <v>0</v>
      </c>
      <c r="AF103" s="297">
        <f t="shared" si="48"/>
        <v>0</v>
      </c>
      <c r="AG103" s="297">
        <f t="shared" si="48"/>
        <v>0</v>
      </c>
      <c r="AH103" s="297">
        <f t="shared" si="48"/>
        <v>0</v>
      </c>
      <c r="AI103" s="297">
        <f t="shared" si="48"/>
        <v>0</v>
      </c>
      <c r="AJ103" s="297">
        <f t="shared" si="48"/>
        <v>0</v>
      </c>
      <c r="AK103" s="297">
        <f t="shared" si="48"/>
        <v>0</v>
      </c>
      <c r="AL103" s="297">
        <f t="shared" si="48"/>
        <v>0</v>
      </c>
      <c r="AM103" s="297">
        <f t="shared" si="48"/>
        <v>0</v>
      </c>
      <c r="AN103" s="297">
        <f t="shared" si="48"/>
        <v>0</v>
      </c>
      <c r="AO103" s="297">
        <f t="shared" si="48"/>
        <v>0</v>
      </c>
      <c r="AP103" s="298">
        <f t="shared" si="48"/>
        <v>0</v>
      </c>
      <c r="AQ103" s="299">
        <f t="shared" si="39"/>
        <v>0</v>
      </c>
    </row>
    <row r="104" spans="2:43" s="170" customFormat="1" ht="13.5" customHeight="1">
      <c r="B104" s="282">
        <v>11</v>
      </c>
      <c r="C104" s="291" t="str">
        <v>窯業・土石製品</v>
      </c>
      <c r="D104" s="296">
        <f t="shared" ref="D104:AP104" si="49">D$91*D61</f>
        <v>0</v>
      </c>
      <c r="E104" s="297">
        <f t="shared" si="49"/>
        <v>0</v>
      </c>
      <c r="F104" s="297">
        <f t="shared" si="49"/>
        <v>0</v>
      </c>
      <c r="G104" s="297">
        <f t="shared" si="49"/>
        <v>0</v>
      </c>
      <c r="H104" s="297">
        <f t="shared" si="49"/>
        <v>0</v>
      </c>
      <c r="I104" s="297">
        <f t="shared" si="49"/>
        <v>0</v>
      </c>
      <c r="J104" s="297">
        <f t="shared" si="49"/>
        <v>0</v>
      </c>
      <c r="K104" s="297">
        <f t="shared" si="49"/>
        <v>0</v>
      </c>
      <c r="L104" s="297">
        <f t="shared" si="49"/>
        <v>0</v>
      </c>
      <c r="M104" s="297">
        <f t="shared" si="49"/>
        <v>0</v>
      </c>
      <c r="N104" s="297">
        <f t="shared" si="49"/>
        <v>0</v>
      </c>
      <c r="O104" s="297">
        <f t="shared" si="49"/>
        <v>0</v>
      </c>
      <c r="P104" s="297">
        <f t="shared" si="49"/>
        <v>0</v>
      </c>
      <c r="Q104" s="297">
        <f t="shared" si="49"/>
        <v>0</v>
      </c>
      <c r="R104" s="297">
        <f t="shared" si="49"/>
        <v>0</v>
      </c>
      <c r="S104" s="297">
        <f t="shared" si="49"/>
        <v>0</v>
      </c>
      <c r="T104" s="297">
        <f t="shared" si="49"/>
        <v>0</v>
      </c>
      <c r="U104" s="297">
        <f t="shared" si="49"/>
        <v>0</v>
      </c>
      <c r="V104" s="297">
        <f t="shared" si="49"/>
        <v>0</v>
      </c>
      <c r="W104" s="297">
        <f t="shared" si="49"/>
        <v>0</v>
      </c>
      <c r="X104" s="297">
        <f t="shared" si="49"/>
        <v>0</v>
      </c>
      <c r="Y104" s="297">
        <f t="shared" si="49"/>
        <v>0</v>
      </c>
      <c r="Z104" s="297">
        <f t="shared" si="49"/>
        <v>0</v>
      </c>
      <c r="AA104" s="297">
        <f t="shared" si="49"/>
        <v>0</v>
      </c>
      <c r="AB104" s="297">
        <f t="shared" si="49"/>
        <v>0</v>
      </c>
      <c r="AC104" s="297">
        <f t="shared" si="49"/>
        <v>0</v>
      </c>
      <c r="AD104" s="297">
        <f t="shared" si="49"/>
        <v>0</v>
      </c>
      <c r="AE104" s="297">
        <f t="shared" si="49"/>
        <v>0</v>
      </c>
      <c r="AF104" s="297">
        <f t="shared" si="49"/>
        <v>0</v>
      </c>
      <c r="AG104" s="297">
        <f t="shared" si="49"/>
        <v>0</v>
      </c>
      <c r="AH104" s="297">
        <f t="shared" si="49"/>
        <v>0</v>
      </c>
      <c r="AI104" s="297">
        <f t="shared" si="49"/>
        <v>0</v>
      </c>
      <c r="AJ104" s="297">
        <f t="shared" si="49"/>
        <v>0</v>
      </c>
      <c r="AK104" s="297">
        <f t="shared" si="49"/>
        <v>0</v>
      </c>
      <c r="AL104" s="297">
        <f t="shared" si="49"/>
        <v>0</v>
      </c>
      <c r="AM104" s="297">
        <f t="shared" si="49"/>
        <v>0</v>
      </c>
      <c r="AN104" s="297">
        <f t="shared" si="49"/>
        <v>0</v>
      </c>
      <c r="AO104" s="297">
        <f t="shared" si="49"/>
        <v>0</v>
      </c>
      <c r="AP104" s="298">
        <f t="shared" si="49"/>
        <v>0</v>
      </c>
      <c r="AQ104" s="299">
        <f t="shared" si="39"/>
        <v>0</v>
      </c>
    </row>
    <row r="105" spans="2:43" s="170" customFormat="1" ht="13.5" customHeight="1">
      <c r="B105" s="282">
        <v>12</v>
      </c>
      <c r="C105" s="291" t="str">
        <v>鉄鋼</v>
      </c>
      <c r="D105" s="296">
        <f t="shared" ref="D105:AP105" si="50">D$91*D62</f>
        <v>0</v>
      </c>
      <c r="E105" s="297">
        <f t="shared" si="50"/>
        <v>0</v>
      </c>
      <c r="F105" s="297">
        <f t="shared" si="50"/>
        <v>0</v>
      </c>
      <c r="G105" s="297">
        <f t="shared" si="50"/>
        <v>0</v>
      </c>
      <c r="H105" s="297">
        <f t="shared" si="50"/>
        <v>0</v>
      </c>
      <c r="I105" s="297">
        <f t="shared" si="50"/>
        <v>0</v>
      </c>
      <c r="J105" s="297">
        <f t="shared" si="50"/>
        <v>0</v>
      </c>
      <c r="K105" s="297">
        <f t="shared" si="50"/>
        <v>0</v>
      </c>
      <c r="L105" s="297">
        <f t="shared" si="50"/>
        <v>0</v>
      </c>
      <c r="M105" s="297">
        <f t="shared" si="50"/>
        <v>0</v>
      </c>
      <c r="N105" s="297">
        <f t="shared" si="50"/>
        <v>0</v>
      </c>
      <c r="O105" s="297">
        <f t="shared" si="50"/>
        <v>0</v>
      </c>
      <c r="P105" s="297">
        <f t="shared" si="50"/>
        <v>0</v>
      </c>
      <c r="Q105" s="297">
        <f t="shared" si="50"/>
        <v>0</v>
      </c>
      <c r="R105" s="297">
        <f t="shared" si="50"/>
        <v>0</v>
      </c>
      <c r="S105" s="297">
        <f t="shared" si="50"/>
        <v>0</v>
      </c>
      <c r="T105" s="297">
        <f t="shared" si="50"/>
        <v>0</v>
      </c>
      <c r="U105" s="297">
        <f t="shared" si="50"/>
        <v>0</v>
      </c>
      <c r="V105" s="297">
        <f t="shared" si="50"/>
        <v>0</v>
      </c>
      <c r="W105" s="297">
        <f t="shared" si="50"/>
        <v>0</v>
      </c>
      <c r="X105" s="297">
        <f t="shared" si="50"/>
        <v>0</v>
      </c>
      <c r="Y105" s="297">
        <f t="shared" si="50"/>
        <v>0</v>
      </c>
      <c r="Z105" s="297">
        <f t="shared" si="50"/>
        <v>0</v>
      </c>
      <c r="AA105" s="297">
        <f t="shared" si="50"/>
        <v>0</v>
      </c>
      <c r="AB105" s="297">
        <f t="shared" si="50"/>
        <v>0</v>
      </c>
      <c r="AC105" s="297">
        <f t="shared" si="50"/>
        <v>0</v>
      </c>
      <c r="AD105" s="297">
        <f t="shared" si="50"/>
        <v>0</v>
      </c>
      <c r="AE105" s="297">
        <f t="shared" si="50"/>
        <v>0</v>
      </c>
      <c r="AF105" s="297">
        <f t="shared" si="50"/>
        <v>0</v>
      </c>
      <c r="AG105" s="297">
        <f t="shared" si="50"/>
        <v>0</v>
      </c>
      <c r="AH105" s="297">
        <f t="shared" si="50"/>
        <v>0</v>
      </c>
      <c r="AI105" s="297">
        <f t="shared" si="50"/>
        <v>0</v>
      </c>
      <c r="AJ105" s="297">
        <f t="shared" si="50"/>
        <v>0</v>
      </c>
      <c r="AK105" s="297">
        <f t="shared" si="50"/>
        <v>0</v>
      </c>
      <c r="AL105" s="297">
        <f t="shared" si="50"/>
        <v>0</v>
      </c>
      <c r="AM105" s="297">
        <f t="shared" si="50"/>
        <v>0</v>
      </c>
      <c r="AN105" s="297">
        <f t="shared" si="50"/>
        <v>0</v>
      </c>
      <c r="AO105" s="297">
        <f t="shared" si="50"/>
        <v>0</v>
      </c>
      <c r="AP105" s="298">
        <f t="shared" si="50"/>
        <v>0</v>
      </c>
      <c r="AQ105" s="299">
        <f t="shared" si="39"/>
        <v>0</v>
      </c>
    </row>
    <row r="106" spans="2:43" s="170" customFormat="1" ht="13.5" customHeight="1">
      <c r="B106" s="282">
        <v>13</v>
      </c>
      <c r="C106" s="291" t="str">
        <v>非鉄金属</v>
      </c>
      <c r="D106" s="296">
        <f t="shared" ref="D106:AP106" si="51">D$91*D63</f>
        <v>0</v>
      </c>
      <c r="E106" s="297">
        <f t="shared" si="51"/>
        <v>0</v>
      </c>
      <c r="F106" s="297">
        <f t="shared" si="51"/>
        <v>0</v>
      </c>
      <c r="G106" s="297">
        <f t="shared" si="51"/>
        <v>0</v>
      </c>
      <c r="H106" s="297">
        <f t="shared" si="51"/>
        <v>0</v>
      </c>
      <c r="I106" s="297">
        <f t="shared" si="51"/>
        <v>0</v>
      </c>
      <c r="J106" s="297">
        <f t="shared" si="51"/>
        <v>0</v>
      </c>
      <c r="K106" s="297">
        <f t="shared" si="51"/>
        <v>0</v>
      </c>
      <c r="L106" s="297">
        <f t="shared" si="51"/>
        <v>0</v>
      </c>
      <c r="M106" s="297">
        <f t="shared" si="51"/>
        <v>0</v>
      </c>
      <c r="N106" s="297">
        <f t="shared" si="51"/>
        <v>0</v>
      </c>
      <c r="O106" s="297">
        <f t="shared" si="51"/>
        <v>0</v>
      </c>
      <c r="P106" s="297">
        <f t="shared" si="51"/>
        <v>0</v>
      </c>
      <c r="Q106" s="297">
        <f t="shared" si="51"/>
        <v>0</v>
      </c>
      <c r="R106" s="297">
        <f t="shared" si="51"/>
        <v>0</v>
      </c>
      <c r="S106" s="297">
        <f t="shared" si="51"/>
        <v>0</v>
      </c>
      <c r="T106" s="297">
        <f t="shared" si="51"/>
        <v>0</v>
      </c>
      <c r="U106" s="297">
        <f t="shared" si="51"/>
        <v>0</v>
      </c>
      <c r="V106" s="297">
        <f t="shared" si="51"/>
        <v>0</v>
      </c>
      <c r="W106" s="297">
        <f t="shared" si="51"/>
        <v>0</v>
      </c>
      <c r="X106" s="297">
        <f t="shared" si="51"/>
        <v>0</v>
      </c>
      <c r="Y106" s="297">
        <f t="shared" si="51"/>
        <v>0</v>
      </c>
      <c r="Z106" s="297">
        <f t="shared" si="51"/>
        <v>0</v>
      </c>
      <c r="AA106" s="297">
        <f t="shared" si="51"/>
        <v>0</v>
      </c>
      <c r="AB106" s="297">
        <f t="shared" si="51"/>
        <v>0</v>
      </c>
      <c r="AC106" s="297">
        <f t="shared" si="51"/>
        <v>0</v>
      </c>
      <c r="AD106" s="297">
        <f t="shared" si="51"/>
        <v>0</v>
      </c>
      <c r="AE106" s="297">
        <f t="shared" si="51"/>
        <v>0</v>
      </c>
      <c r="AF106" s="297">
        <f t="shared" si="51"/>
        <v>0</v>
      </c>
      <c r="AG106" s="297">
        <f t="shared" si="51"/>
        <v>0</v>
      </c>
      <c r="AH106" s="297">
        <f t="shared" si="51"/>
        <v>0</v>
      </c>
      <c r="AI106" s="297">
        <f t="shared" si="51"/>
        <v>0</v>
      </c>
      <c r="AJ106" s="297">
        <f t="shared" si="51"/>
        <v>0</v>
      </c>
      <c r="AK106" s="297">
        <f t="shared" si="51"/>
        <v>0</v>
      </c>
      <c r="AL106" s="297">
        <f t="shared" si="51"/>
        <v>0</v>
      </c>
      <c r="AM106" s="297">
        <f t="shared" si="51"/>
        <v>0</v>
      </c>
      <c r="AN106" s="297">
        <f t="shared" si="51"/>
        <v>0</v>
      </c>
      <c r="AO106" s="297">
        <f t="shared" si="51"/>
        <v>0</v>
      </c>
      <c r="AP106" s="298">
        <f t="shared" si="51"/>
        <v>0</v>
      </c>
      <c r="AQ106" s="299">
        <f t="shared" si="39"/>
        <v>0</v>
      </c>
    </row>
    <row r="107" spans="2:43" s="170" customFormat="1" ht="13.5" customHeight="1">
      <c r="B107" s="282">
        <v>14</v>
      </c>
      <c r="C107" s="291" t="str">
        <v>金属製品</v>
      </c>
      <c r="D107" s="296">
        <f t="shared" ref="D107:AP107" si="52">D$91*D64</f>
        <v>0</v>
      </c>
      <c r="E107" s="297">
        <f t="shared" si="52"/>
        <v>0</v>
      </c>
      <c r="F107" s="297">
        <f t="shared" si="52"/>
        <v>0</v>
      </c>
      <c r="G107" s="297">
        <f t="shared" si="52"/>
        <v>0</v>
      </c>
      <c r="H107" s="297">
        <f t="shared" si="52"/>
        <v>0</v>
      </c>
      <c r="I107" s="297">
        <f t="shared" si="52"/>
        <v>0</v>
      </c>
      <c r="J107" s="297">
        <f t="shared" si="52"/>
        <v>0</v>
      </c>
      <c r="K107" s="297">
        <f t="shared" si="52"/>
        <v>0</v>
      </c>
      <c r="L107" s="297">
        <f t="shared" si="52"/>
        <v>0</v>
      </c>
      <c r="M107" s="297">
        <f t="shared" si="52"/>
        <v>0</v>
      </c>
      <c r="N107" s="297">
        <f t="shared" si="52"/>
        <v>0</v>
      </c>
      <c r="O107" s="297">
        <f t="shared" si="52"/>
        <v>0</v>
      </c>
      <c r="P107" s="297">
        <f t="shared" si="52"/>
        <v>0</v>
      </c>
      <c r="Q107" s="297">
        <f t="shared" si="52"/>
        <v>0</v>
      </c>
      <c r="R107" s="297">
        <f t="shared" si="52"/>
        <v>0</v>
      </c>
      <c r="S107" s="297">
        <f t="shared" si="52"/>
        <v>0</v>
      </c>
      <c r="T107" s="297">
        <f t="shared" si="52"/>
        <v>0</v>
      </c>
      <c r="U107" s="297">
        <f t="shared" si="52"/>
        <v>0</v>
      </c>
      <c r="V107" s="297">
        <f t="shared" si="52"/>
        <v>0</v>
      </c>
      <c r="W107" s="297">
        <f t="shared" si="52"/>
        <v>0</v>
      </c>
      <c r="X107" s="297">
        <f t="shared" si="52"/>
        <v>0</v>
      </c>
      <c r="Y107" s="297">
        <f t="shared" si="52"/>
        <v>0</v>
      </c>
      <c r="Z107" s="297">
        <f t="shared" si="52"/>
        <v>0</v>
      </c>
      <c r="AA107" s="297">
        <f t="shared" si="52"/>
        <v>0</v>
      </c>
      <c r="AB107" s="297">
        <f t="shared" si="52"/>
        <v>0</v>
      </c>
      <c r="AC107" s="297">
        <f t="shared" si="52"/>
        <v>0</v>
      </c>
      <c r="AD107" s="297">
        <f t="shared" si="52"/>
        <v>0</v>
      </c>
      <c r="AE107" s="297">
        <f t="shared" si="52"/>
        <v>0</v>
      </c>
      <c r="AF107" s="297">
        <f t="shared" si="52"/>
        <v>0</v>
      </c>
      <c r="AG107" s="297">
        <f t="shared" si="52"/>
        <v>0</v>
      </c>
      <c r="AH107" s="297">
        <f t="shared" si="52"/>
        <v>0</v>
      </c>
      <c r="AI107" s="297">
        <f t="shared" si="52"/>
        <v>0</v>
      </c>
      <c r="AJ107" s="297">
        <f t="shared" si="52"/>
        <v>0</v>
      </c>
      <c r="AK107" s="297">
        <f t="shared" si="52"/>
        <v>0</v>
      </c>
      <c r="AL107" s="297">
        <f t="shared" si="52"/>
        <v>0</v>
      </c>
      <c r="AM107" s="297">
        <f t="shared" si="52"/>
        <v>0</v>
      </c>
      <c r="AN107" s="297">
        <f t="shared" si="52"/>
        <v>0</v>
      </c>
      <c r="AO107" s="297">
        <f t="shared" si="52"/>
        <v>0</v>
      </c>
      <c r="AP107" s="298">
        <f t="shared" si="52"/>
        <v>0</v>
      </c>
      <c r="AQ107" s="299">
        <f t="shared" si="39"/>
        <v>0</v>
      </c>
    </row>
    <row r="108" spans="2:43" s="170" customFormat="1" ht="13.5" customHeight="1">
      <c r="B108" s="282">
        <v>15</v>
      </c>
      <c r="C108" s="291" t="str">
        <v>はん用機械</v>
      </c>
      <c r="D108" s="296">
        <f t="shared" ref="D108:AP108" si="53">D$91*D65</f>
        <v>0</v>
      </c>
      <c r="E108" s="297">
        <f t="shared" si="53"/>
        <v>0</v>
      </c>
      <c r="F108" s="297">
        <f t="shared" si="53"/>
        <v>0</v>
      </c>
      <c r="G108" s="297">
        <f t="shared" si="53"/>
        <v>0</v>
      </c>
      <c r="H108" s="297">
        <f t="shared" si="53"/>
        <v>0</v>
      </c>
      <c r="I108" s="297">
        <f t="shared" si="53"/>
        <v>0</v>
      </c>
      <c r="J108" s="297">
        <f t="shared" si="53"/>
        <v>0</v>
      </c>
      <c r="K108" s="297">
        <f t="shared" si="53"/>
        <v>0</v>
      </c>
      <c r="L108" s="297">
        <f t="shared" si="53"/>
        <v>0</v>
      </c>
      <c r="M108" s="297">
        <f t="shared" si="53"/>
        <v>0</v>
      </c>
      <c r="N108" s="297">
        <f t="shared" si="53"/>
        <v>0</v>
      </c>
      <c r="O108" s="297">
        <f t="shared" si="53"/>
        <v>0</v>
      </c>
      <c r="P108" s="297">
        <f t="shared" si="53"/>
        <v>0</v>
      </c>
      <c r="Q108" s="297">
        <f t="shared" si="53"/>
        <v>0</v>
      </c>
      <c r="R108" s="297">
        <f t="shared" si="53"/>
        <v>0</v>
      </c>
      <c r="S108" s="297">
        <f t="shared" si="53"/>
        <v>0</v>
      </c>
      <c r="T108" s="297">
        <f t="shared" si="53"/>
        <v>0</v>
      </c>
      <c r="U108" s="297">
        <f t="shared" si="53"/>
        <v>0</v>
      </c>
      <c r="V108" s="297">
        <f t="shared" si="53"/>
        <v>0</v>
      </c>
      <c r="W108" s="297">
        <f t="shared" si="53"/>
        <v>0</v>
      </c>
      <c r="X108" s="297">
        <f t="shared" si="53"/>
        <v>0</v>
      </c>
      <c r="Y108" s="297">
        <f t="shared" si="53"/>
        <v>0</v>
      </c>
      <c r="Z108" s="297">
        <f t="shared" si="53"/>
        <v>0</v>
      </c>
      <c r="AA108" s="297">
        <f t="shared" si="53"/>
        <v>0</v>
      </c>
      <c r="AB108" s="297">
        <f t="shared" si="53"/>
        <v>0</v>
      </c>
      <c r="AC108" s="297">
        <f t="shared" si="53"/>
        <v>0</v>
      </c>
      <c r="AD108" s="297">
        <f t="shared" si="53"/>
        <v>0</v>
      </c>
      <c r="AE108" s="297">
        <f t="shared" si="53"/>
        <v>0</v>
      </c>
      <c r="AF108" s="297">
        <f t="shared" si="53"/>
        <v>0</v>
      </c>
      <c r="AG108" s="297">
        <f t="shared" si="53"/>
        <v>0</v>
      </c>
      <c r="AH108" s="297">
        <f t="shared" si="53"/>
        <v>0</v>
      </c>
      <c r="AI108" s="297">
        <f t="shared" si="53"/>
        <v>0</v>
      </c>
      <c r="AJ108" s="297">
        <f t="shared" si="53"/>
        <v>0</v>
      </c>
      <c r="AK108" s="297">
        <f t="shared" si="53"/>
        <v>0</v>
      </c>
      <c r="AL108" s="297">
        <f t="shared" si="53"/>
        <v>0</v>
      </c>
      <c r="AM108" s="297">
        <f t="shared" si="53"/>
        <v>0</v>
      </c>
      <c r="AN108" s="297">
        <f t="shared" si="53"/>
        <v>0</v>
      </c>
      <c r="AO108" s="297">
        <f t="shared" si="53"/>
        <v>0</v>
      </c>
      <c r="AP108" s="298">
        <f t="shared" si="53"/>
        <v>0</v>
      </c>
      <c r="AQ108" s="299">
        <f t="shared" si="39"/>
        <v>0</v>
      </c>
    </row>
    <row r="109" spans="2:43" s="170" customFormat="1" ht="13.5" customHeight="1">
      <c r="B109" s="282">
        <v>16</v>
      </c>
      <c r="C109" s="291" t="str">
        <v>生産用機械</v>
      </c>
      <c r="D109" s="296">
        <f t="shared" ref="D109:AP109" si="54">D$91*D66</f>
        <v>0</v>
      </c>
      <c r="E109" s="297">
        <f t="shared" si="54"/>
        <v>0</v>
      </c>
      <c r="F109" s="297">
        <f t="shared" si="54"/>
        <v>0</v>
      </c>
      <c r="G109" s="297">
        <f t="shared" si="54"/>
        <v>0</v>
      </c>
      <c r="H109" s="297">
        <f t="shared" si="54"/>
        <v>0</v>
      </c>
      <c r="I109" s="297">
        <f t="shared" si="54"/>
        <v>0</v>
      </c>
      <c r="J109" s="297">
        <f t="shared" si="54"/>
        <v>0</v>
      </c>
      <c r="K109" s="297">
        <f t="shared" si="54"/>
        <v>0</v>
      </c>
      <c r="L109" s="297">
        <f t="shared" si="54"/>
        <v>0</v>
      </c>
      <c r="M109" s="297">
        <f t="shared" si="54"/>
        <v>0</v>
      </c>
      <c r="N109" s="297">
        <f t="shared" si="54"/>
        <v>0</v>
      </c>
      <c r="O109" s="297">
        <f t="shared" si="54"/>
        <v>0</v>
      </c>
      <c r="P109" s="297">
        <f t="shared" si="54"/>
        <v>0</v>
      </c>
      <c r="Q109" s="297">
        <f t="shared" si="54"/>
        <v>0</v>
      </c>
      <c r="R109" s="297">
        <f t="shared" si="54"/>
        <v>0</v>
      </c>
      <c r="S109" s="297">
        <f t="shared" si="54"/>
        <v>0</v>
      </c>
      <c r="T109" s="297">
        <f t="shared" si="54"/>
        <v>0</v>
      </c>
      <c r="U109" s="297">
        <f t="shared" si="54"/>
        <v>0</v>
      </c>
      <c r="V109" s="297">
        <f t="shared" si="54"/>
        <v>0</v>
      </c>
      <c r="W109" s="297">
        <f t="shared" si="54"/>
        <v>0</v>
      </c>
      <c r="X109" s="297">
        <f t="shared" si="54"/>
        <v>0</v>
      </c>
      <c r="Y109" s="297">
        <f t="shared" si="54"/>
        <v>0</v>
      </c>
      <c r="Z109" s="297">
        <f t="shared" si="54"/>
        <v>0</v>
      </c>
      <c r="AA109" s="297">
        <f t="shared" si="54"/>
        <v>0</v>
      </c>
      <c r="AB109" s="297">
        <f t="shared" si="54"/>
        <v>0</v>
      </c>
      <c r="AC109" s="297">
        <f t="shared" si="54"/>
        <v>0</v>
      </c>
      <c r="AD109" s="297">
        <f t="shared" si="54"/>
        <v>0</v>
      </c>
      <c r="AE109" s="297">
        <f t="shared" si="54"/>
        <v>0</v>
      </c>
      <c r="AF109" s="297">
        <f t="shared" si="54"/>
        <v>0</v>
      </c>
      <c r="AG109" s="297">
        <f t="shared" si="54"/>
        <v>0</v>
      </c>
      <c r="AH109" s="297">
        <f t="shared" si="54"/>
        <v>0</v>
      </c>
      <c r="AI109" s="297">
        <f t="shared" si="54"/>
        <v>0</v>
      </c>
      <c r="AJ109" s="297">
        <f t="shared" si="54"/>
        <v>0</v>
      </c>
      <c r="AK109" s="297">
        <f t="shared" si="54"/>
        <v>0</v>
      </c>
      <c r="AL109" s="297">
        <f t="shared" si="54"/>
        <v>0</v>
      </c>
      <c r="AM109" s="297">
        <f t="shared" si="54"/>
        <v>0</v>
      </c>
      <c r="AN109" s="297">
        <f t="shared" si="54"/>
        <v>0</v>
      </c>
      <c r="AO109" s="297">
        <f t="shared" si="54"/>
        <v>0</v>
      </c>
      <c r="AP109" s="298">
        <f t="shared" si="54"/>
        <v>0</v>
      </c>
      <c r="AQ109" s="299">
        <f t="shared" si="39"/>
        <v>0</v>
      </c>
    </row>
    <row r="110" spans="2:43" s="170" customFormat="1" ht="13.5" customHeight="1">
      <c r="B110" s="282">
        <v>17</v>
      </c>
      <c r="C110" s="291" t="str">
        <v>業務用機械</v>
      </c>
      <c r="D110" s="296">
        <f t="shared" ref="D110:AP110" si="55">D$91*D67</f>
        <v>0</v>
      </c>
      <c r="E110" s="297">
        <f t="shared" si="55"/>
        <v>0</v>
      </c>
      <c r="F110" s="297">
        <f t="shared" si="55"/>
        <v>0</v>
      </c>
      <c r="G110" s="297">
        <f t="shared" si="55"/>
        <v>0</v>
      </c>
      <c r="H110" s="297">
        <f t="shared" si="55"/>
        <v>0</v>
      </c>
      <c r="I110" s="297">
        <f t="shared" si="55"/>
        <v>0</v>
      </c>
      <c r="J110" s="297">
        <f t="shared" si="55"/>
        <v>0</v>
      </c>
      <c r="K110" s="297">
        <f t="shared" si="55"/>
        <v>0</v>
      </c>
      <c r="L110" s="297">
        <f t="shared" si="55"/>
        <v>0</v>
      </c>
      <c r="M110" s="297">
        <f t="shared" si="55"/>
        <v>0</v>
      </c>
      <c r="N110" s="297">
        <f t="shared" si="55"/>
        <v>0</v>
      </c>
      <c r="O110" s="297">
        <f t="shared" si="55"/>
        <v>0</v>
      </c>
      <c r="P110" s="297">
        <f t="shared" si="55"/>
        <v>0</v>
      </c>
      <c r="Q110" s="297">
        <f t="shared" si="55"/>
        <v>0</v>
      </c>
      <c r="R110" s="297">
        <f t="shared" si="55"/>
        <v>0</v>
      </c>
      <c r="S110" s="297">
        <f t="shared" si="55"/>
        <v>0</v>
      </c>
      <c r="T110" s="297">
        <f t="shared" si="55"/>
        <v>0</v>
      </c>
      <c r="U110" s="297">
        <f t="shared" si="55"/>
        <v>0</v>
      </c>
      <c r="V110" s="297">
        <f t="shared" si="55"/>
        <v>0</v>
      </c>
      <c r="W110" s="297">
        <f t="shared" si="55"/>
        <v>0</v>
      </c>
      <c r="X110" s="297">
        <f t="shared" si="55"/>
        <v>0</v>
      </c>
      <c r="Y110" s="297">
        <f t="shared" si="55"/>
        <v>0</v>
      </c>
      <c r="Z110" s="297">
        <f t="shared" si="55"/>
        <v>0</v>
      </c>
      <c r="AA110" s="297">
        <f t="shared" si="55"/>
        <v>0</v>
      </c>
      <c r="AB110" s="297">
        <f t="shared" si="55"/>
        <v>0</v>
      </c>
      <c r="AC110" s="297">
        <f t="shared" si="55"/>
        <v>0</v>
      </c>
      <c r="AD110" s="297">
        <f t="shared" si="55"/>
        <v>0</v>
      </c>
      <c r="AE110" s="297">
        <f t="shared" si="55"/>
        <v>0</v>
      </c>
      <c r="AF110" s="297">
        <f t="shared" si="55"/>
        <v>0</v>
      </c>
      <c r="AG110" s="297">
        <f t="shared" si="55"/>
        <v>0</v>
      </c>
      <c r="AH110" s="297">
        <f t="shared" si="55"/>
        <v>0</v>
      </c>
      <c r="AI110" s="297">
        <f t="shared" si="55"/>
        <v>0</v>
      </c>
      <c r="AJ110" s="297">
        <f t="shared" si="55"/>
        <v>0</v>
      </c>
      <c r="AK110" s="297">
        <f t="shared" si="55"/>
        <v>0</v>
      </c>
      <c r="AL110" s="297">
        <f t="shared" si="55"/>
        <v>0</v>
      </c>
      <c r="AM110" s="297">
        <f t="shared" si="55"/>
        <v>0</v>
      </c>
      <c r="AN110" s="297">
        <f t="shared" si="55"/>
        <v>0</v>
      </c>
      <c r="AO110" s="297">
        <f t="shared" si="55"/>
        <v>0</v>
      </c>
      <c r="AP110" s="298">
        <f t="shared" si="55"/>
        <v>0</v>
      </c>
      <c r="AQ110" s="299">
        <f t="shared" si="39"/>
        <v>0</v>
      </c>
    </row>
    <row r="111" spans="2:43" s="170" customFormat="1" ht="13.5" customHeight="1">
      <c r="B111" s="282">
        <v>18</v>
      </c>
      <c r="C111" s="291" t="str">
        <v>電子部品</v>
      </c>
      <c r="D111" s="296">
        <f t="shared" ref="D111:AP111" si="56">D$91*D68</f>
        <v>0</v>
      </c>
      <c r="E111" s="297">
        <f t="shared" si="56"/>
        <v>0</v>
      </c>
      <c r="F111" s="297">
        <f t="shared" si="56"/>
        <v>0</v>
      </c>
      <c r="G111" s="297">
        <f t="shared" si="56"/>
        <v>0</v>
      </c>
      <c r="H111" s="297">
        <f t="shared" si="56"/>
        <v>0</v>
      </c>
      <c r="I111" s="297">
        <f t="shared" si="56"/>
        <v>0</v>
      </c>
      <c r="J111" s="297">
        <f t="shared" si="56"/>
        <v>0</v>
      </c>
      <c r="K111" s="297">
        <f t="shared" si="56"/>
        <v>0</v>
      </c>
      <c r="L111" s="297">
        <f t="shared" si="56"/>
        <v>0</v>
      </c>
      <c r="M111" s="297">
        <f t="shared" si="56"/>
        <v>0</v>
      </c>
      <c r="N111" s="297">
        <f t="shared" si="56"/>
        <v>0</v>
      </c>
      <c r="O111" s="297">
        <f t="shared" si="56"/>
        <v>0</v>
      </c>
      <c r="P111" s="297">
        <f t="shared" si="56"/>
        <v>0</v>
      </c>
      <c r="Q111" s="297">
        <f t="shared" si="56"/>
        <v>0</v>
      </c>
      <c r="R111" s="297">
        <f t="shared" si="56"/>
        <v>0</v>
      </c>
      <c r="S111" s="297">
        <f t="shared" si="56"/>
        <v>0</v>
      </c>
      <c r="T111" s="297">
        <f t="shared" si="56"/>
        <v>0</v>
      </c>
      <c r="U111" s="297">
        <f t="shared" si="56"/>
        <v>0</v>
      </c>
      <c r="V111" s="297">
        <f t="shared" si="56"/>
        <v>0</v>
      </c>
      <c r="W111" s="297">
        <f t="shared" si="56"/>
        <v>0</v>
      </c>
      <c r="X111" s="297">
        <f t="shared" si="56"/>
        <v>0</v>
      </c>
      <c r="Y111" s="297">
        <f t="shared" si="56"/>
        <v>0</v>
      </c>
      <c r="Z111" s="297">
        <f t="shared" si="56"/>
        <v>0</v>
      </c>
      <c r="AA111" s="297">
        <f t="shared" si="56"/>
        <v>0</v>
      </c>
      <c r="AB111" s="297">
        <f t="shared" si="56"/>
        <v>0</v>
      </c>
      <c r="AC111" s="297">
        <f t="shared" si="56"/>
        <v>0</v>
      </c>
      <c r="AD111" s="297">
        <f t="shared" si="56"/>
        <v>0</v>
      </c>
      <c r="AE111" s="297">
        <f t="shared" si="56"/>
        <v>0</v>
      </c>
      <c r="AF111" s="297">
        <f t="shared" si="56"/>
        <v>0</v>
      </c>
      <c r="AG111" s="297">
        <f t="shared" si="56"/>
        <v>0</v>
      </c>
      <c r="AH111" s="297">
        <f t="shared" si="56"/>
        <v>0</v>
      </c>
      <c r="AI111" s="297">
        <f t="shared" si="56"/>
        <v>0</v>
      </c>
      <c r="AJ111" s="297">
        <f t="shared" si="56"/>
        <v>0</v>
      </c>
      <c r="AK111" s="297">
        <f t="shared" si="56"/>
        <v>0</v>
      </c>
      <c r="AL111" s="297">
        <f t="shared" si="56"/>
        <v>0</v>
      </c>
      <c r="AM111" s="297">
        <f t="shared" si="56"/>
        <v>0</v>
      </c>
      <c r="AN111" s="297">
        <f t="shared" si="56"/>
        <v>0</v>
      </c>
      <c r="AO111" s="297">
        <f t="shared" si="56"/>
        <v>0</v>
      </c>
      <c r="AP111" s="298">
        <f t="shared" si="56"/>
        <v>0</v>
      </c>
      <c r="AQ111" s="299">
        <f t="shared" si="39"/>
        <v>0</v>
      </c>
    </row>
    <row r="112" spans="2:43" s="170" customFormat="1" ht="13.5" customHeight="1">
      <c r="B112" s="282">
        <v>19</v>
      </c>
      <c r="C112" s="291" t="str">
        <v>電気機械</v>
      </c>
      <c r="D112" s="296">
        <f t="shared" ref="D112:AP112" si="57">D$91*D69</f>
        <v>0</v>
      </c>
      <c r="E112" s="297">
        <f t="shared" si="57"/>
        <v>0</v>
      </c>
      <c r="F112" s="297">
        <f t="shared" si="57"/>
        <v>0</v>
      </c>
      <c r="G112" s="297">
        <f t="shared" si="57"/>
        <v>0</v>
      </c>
      <c r="H112" s="297">
        <f t="shared" si="57"/>
        <v>0</v>
      </c>
      <c r="I112" s="297">
        <f t="shared" si="57"/>
        <v>0</v>
      </c>
      <c r="J112" s="297">
        <f t="shared" si="57"/>
        <v>0</v>
      </c>
      <c r="K112" s="297">
        <f t="shared" si="57"/>
        <v>0</v>
      </c>
      <c r="L112" s="297">
        <f t="shared" si="57"/>
        <v>0</v>
      </c>
      <c r="M112" s="297">
        <f t="shared" si="57"/>
        <v>0</v>
      </c>
      <c r="N112" s="297">
        <f t="shared" si="57"/>
        <v>0</v>
      </c>
      <c r="O112" s="297">
        <f t="shared" si="57"/>
        <v>0</v>
      </c>
      <c r="P112" s="297">
        <f t="shared" si="57"/>
        <v>0</v>
      </c>
      <c r="Q112" s="297">
        <f t="shared" si="57"/>
        <v>0</v>
      </c>
      <c r="R112" s="297">
        <f t="shared" si="57"/>
        <v>0</v>
      </c>
      <c r="S112" s="297">
        <f t="shared" si="57"/>
        <v>0</v>
      </c>
      <c r="T112" s="297">
        <f t="shared" si="57"/>
        <v>0</v>
      </c>
      <c r="U112" s="297">
        <f t="shared" si="57"/>
        <v>0</v>
      </c>
      <c r="V112" s="297">
        <f t="shared" si="57"/>
        <v>0</v>
      </c>
      <c r="W112" s="297">
        <f t="shared" si="57"/>
        <v>0</v>
      </c>
      <c r="X112" s="297">
        <f t="shared" si="57"/>
        <v>0</v>
      </c>
      <c r="Y112" s="297">
        <f t="shared" si="57"/>
        <v>0</v>
      </c>
      <c r="Z112" s="297">
        <f t="shared" si="57"/>
        <v>0</v>
      </c>
      <c r="AA112" s="297">
        <f t="shared" si="57"/>
        <v>0</v>
      </c>
      <c r="AB112" s="297">
        <f t="shared" si="57"/>
        <v>0</v>
      </c>
      <c r="AC112" s="297">
        <f t="shared" si="57"/>
        <v>0</v>
      </c>
      <c r="AD112" s="297">
        <f t="shared" si="57"/>
        <v>0</v>
      </c>
      <c r="AE112" s="297">
        <f t="shared" si="57"/>
        <v>0</v>
      </c>
      <c r="AF112" s="297">
        <f t="shared" si="57"/>
        <v>0</v>
      </c>
      <c r="AG112" s="297">
        <f t="shared" si="57"/>
        <v>0</v>
      </c>
      <c r="AH112" s="297">
        <f t="shared" si="57"/>
        <v>0</v>
      </c>
      <c r="AI112" s="297">
        <f t="shared" si="57"/>
        <v>0</v>
      </c>
      <c r="AJ112" s="297">
        <f t="shared" si="57"/>
        <v>0</v>
      </c>
      <c r="AK112" s="297">
        <f t="shared" si="57"/>
        <v>0</v>
      </c>
      <c r="AL112" s="297">
        <f t="shared" si="57"/>
        <v>0</v>
      </c>
      <c r="AM112" s="297">
        <f t="shared" si="57"/>
        <v>0</v>
      </c>
      <c r="AN112" s="297">
        <f t="shared" si="57"/>
        <v>0</v>
      </c>
      <c r="AO112" s="297">
        <f t="shared" si="57"/>
        <v>0</v>
      </c>
      <c r="AP112" s="298">
        <f t="shared" si="57"/>
        <v>0</v>
      </c>
      <c r="AQ112" s="299">
        <f t="shared" si="39"/>
        <v>0</v>
      </c>
    </row>
    <row r="113" spans="2:43" s="170" customFormat="1" ht="13.5" customHeight="1">
      <c r="B113" s="282">
        <v>20</v>
      </c>
      <c r="C113" s="291" t="str">
        <v>情報通信機器</v>
      </c>
      <c r="D113" s="296">
        <f t="shared" ref="D113:AP113" si="58">D$91*D70</f>
        <v>0</v>
      </c>
      <c r="E113" s="297">
        <f t="shared" si="58"/>
        <v>0</v>
      </c>
      <c r="F113" s="297">
        <f t="shared" si="58"/>
        <v>0</v>
      </c>
      <c r="G113" s="297">
        <f t="shared" si="58"/>
        <v>0</v>
      </c>
      <c r="H113" s="297">
        <f t="shared" si="58"/>
        <v>0</v>
      </c>
      <c r="I113" s="297">
        <f t="shared" si="58"/>
        <v>0</v>
      </c>
      <c r="J113" s="297">
        <f t="shared" si="58"/>
        <v>0</v>
      </c>
      <c r="K113" s="297">
        <f t="shared" si="58"/>
        <v>0</v>
      </c>
      <c r="L113" s="297">
        <f t="shared" si="58"/>
        <v>0</v>
      </c>
      <c r="M113" s="297">
        <f t="shared" si="58"/>
        <v>0</v>
      </c>
      <c r="N113" s="297">
        <f t="shared" si="58"/>
        <v>0</v>
      </c>
      <c r="O113" s="297">
        <f t="shared" si="58"/>
        <v>0</v>
      </c>
      <c r="P113" s="297">
        <f t="shared" si="58"/>
        <v>0</v>
      </c>
      <c r="Q113" s="297">
        <f t="shared" si="58"/>
        <v>0</v>
      </c>
      <c r="R113" s="297">
        <f t="shared" si="58"/>
        <v>0</v>
      </c>
      <c r="S113" s="297">
        <f t="shared" si="58"/>
        <v>0</v>
      </c>
      <c r="T113" s="297">
        <f t="shared" si="58"/>
        <v>0</v>
      </c>
      <c r="U113" s="297">
        <f t="shared" si="58"/>
        <v>0</v>
      </c>
      <c r="V113" s="297">
        <f t="shared" si="58"/>
        <v>0</v>
      </c>
      <c r="W113" s="297">
        <f t="shared" si="58"/>
        <v>0</v>
      </c>
      <c r="X113" s="297">
        <f t="shared" si="58"/>
        <v>0</v>
      </c>
      <c r="Y113" s="297">
        <f t="shared" si="58"/>
        <v>0</v>
      </c>
      <c r="Z113" s="297">
        <f t="shared" si="58"/>
        <v>0</v>
      </c>
      <c r="AA113" s="297">
        <f t="shared" si="58"/>
        <v>0</v>
      </c>
      <c r="AB113" s="297">
        <f t="shared" si="58"/>
        <v>0</v>
      </c>
      <c r="AC113" s="297">
        <f t="shared" si="58"/>
        <v>0</v>
      </c>
      <c r="AD113" s="297">
        <f t="shared" si="58"/>
        <v>0</v>
      </c>
      <c r="AE113" s="297">
        <f t="shared" si="58"/>
        <v>0</v>
      </c>
      <c r="AF113" s="297">
        <f t="shared" si="58"/>
        <v>0</v>
      </c>
      <c r="AG113" s="297">
        <f t="shared" si="58"/>
        <v>0</v>
      </c>
      <c r="AH113" s="297">
        <f t="shared" si="58"/>
        <v>0</v>
      </c>
      <c r="AI113" s="297">
        <f t="shared" si="58"/>
        <v>0</v>
      </c>
      <c r="AJ113" s="297">
        <f t="shared" si="58"/>
        <v>0</v>
      </c>
      <c r="AK113" s="297">
        <f t="shared" si="58"/>
        <v>0</v>
      </c>
      <c r="AL113" s="297">
        <f t="shared" si="58"/>
        <v>0</v>
      </c>
      <c r="AM113" s="297">
        <f t="shared" si="58"/>
        <v>0</v>
      </c>
      <c r="AN113" s="297">
        <f t="shared" si="58"/>
        <v>0</v>
      </c>
      <c r="AO113" s="297">
        <f t="shared" si="58"/>
        <v>0</v>
      </c>
      <c r="AP113" s="298">
        <f t="shared" si="58"/>
        <v>0</v>
      </c>
      <c r="AQ113" s="299">
        <f t="shared" si="39"/>
        <v>0</v>
      </c>
    </row>
    <row r="114" spans="2:43" s="170" customFormat="1" ht="13.5" customHeight="1">
      <c r="B114" s="282">
        <v>21</v>
      </c>
      <c r="C114" s="291" t="str">
        <v>輸送機械</v>
      </c>
      <c r="D114" s="296">
        <f t="shared" ref="D114:AP114" si="59">D$91*D71</f>
        <v>0</v>
      </c>
      <c r="E114" s="297">
        <f t="shared" si="59"/>
        <v>0</v>
      </c>
      <c r="F114" s="297">
        <f t="shared" si="59"/>
        <v>0</v>
      </c>
      <c r="G114" s="297">
        <f t="shared" si="59"/>
        <v>0</v>
      </c>
      <c r="H114" s="297">
        <f t="shared" si="59"/>
        <v>0</v>
      </c>
      <c r="I114" s="297">
        <f t="shared" si="59"/>
        <v>0</v>
      </c>
      <c r="J114" s="297">
        <f t="shared" si="59"/>
        <v>0</v>
      </c>
      <c r="K114" s="297">
        <f t="shared" si="59"/>
        <v>0</v>
      </c>
      <c r="L114" s="297">
        <f t="shared" si="59"/>
        <v>0</v>
      </c>
      <c r="M114" s="297">
        <f t="shared" si="59"/>
        <v>0</v>
      </c>
      <c r="N114" s="297">
        <f t="shared" si="59"/>
        <v>0</v>
      </c>
      <c r="O114" s="297">
        <f t="shared" si="59"/>
        <v>0</v>
      </c>
      <c r="P114" s="297">
        <f t="shared" si="59"/>
        <v>0</v>
      </c>
      <c r="Q114" s="297">
        <f t="shared" si="59"/>
        <v>0</v>
      </c>
      <c r="R114" s="297">
        <f t="shared" si="59"/>
        <v>0</v>
      </c>
      <c r="S114" s="297">
        <f t="shared" si="59"/>
        <v>0</v>
      </c>
      <c r="T114" s="297">
        <f t="shared" si="59"/>
        <v>0</v>
      </c>
      <c r="U114" s="297">
        <f t="shared" si="59"/>
        <v>0</v>
      </c>
      <c r="V114" s="297">
        <f t="shared" si="59"/>
        <v>0</v>
      </c>
      <c r="W114" s="297">
        <f t="shared" si="59"/>
        <v>0</v>
      </c>
      <c r="X114" s="297">
        <f t="shared" si="59"/>
        <v>0</v>
      </c>
      <c r="Y114" s="297">
        <f t="shared" si="59"/>
        <v>0</v>
      </c>
      <c r="Z114" s="297">
        <f t="shared" si="59"/>
        <v>0</v>
      </c>
      <c r="AA114" s="297">
        <f t="shared" si="59"/>
        <v>0</v>
      </c>
      <c r="AB114" s="297">
        <f t="shared" si="59"/>
        <v>0</v>
      </c>
      <c r="AC114" s="297">
        <f t="shared" si="59"/>
        <v>0</v>
      </c>
      <c r="AD114" s="297">
        <f t="shared" si="59"/>
        <v>0</v>
      </c>
      <c r="AE114" s="297">
        <f t="shared" si="59"/>
        <v>0</v>
      </c>
      <c r="AF114" s="297">
        <f t="shared" si="59"/>
        <v>0</v>
      </c>
      <c r="AG114" s="297">
        <f t="shared" si="59"/>
        <v>0</v>
      </c>
      <c r="AH114" s="297">
        <f t="shared" si="59"/>
        <v>0</v>
      </c>
      <c r="AI114" s="297">
        <f t="shared" si="59"/>
        <v>0</v>
      </c>
      <c r="AJ114" s="297">
        <f t="shared" si="59"/>
        <v>0</v>
      </c>
      <c r="AK114" s="297">
        <f t="shared" si="59"/>
        <v>0</v>
      </c>
      <c r="AL114" s="297">
        <f t="shared" si="59"/>
        <v>0</v>
      </c>
      <c r="AM114" s="297">
        <f t="shared" si="59"/>
        <v>0</v>
      </c>
      <c r="AN114" s="297">
        <f t="shared" si="59"/>
        <v>0</v>
      </c>
      <c r="AO114" s="297">
        <f t="shared" si="59"/>
        <v>0</v>
      </c>
      <c r="AP114" s="298">
        <f t="shared" si="59"/>
        <v>0</v>
      </c>
      <c r="AQ114" s="299">
        <f t="shared" si="39"/>
        <v>0</v>
      </c>
    </row>
    <row r="115" spans="2:43" s="170" customFormat="1" ht="13.5" customHeight="1">
      <c r="B115" s="282">
        <v>22</v>
      </c>
      <c r="C115" s="291" t="str">
        <v>その他の製造工業製品</v>
      </c>
      <c r="D115" s="296">
        <f t="shared" ref="D115:AP115" si="60">D$91*D72</f>
        <v>0</v>
      </c>
      <c r="E115" s="297">
        <f t="shared" si="60"/>
        <v>0</v>
      </c>
      <c r="F115" s="297">
        <f t="shared" si="60"/>
        <v>0</v>
      </c>
      <c r="G115" s="297">
        <f t="shared" si="60"/>
        <v>0</v>
      </c>
      <c r="H115" s="297">
        <f t="shared" si="60"/>
        <v>0</v>
      </c>
      <c r="I115" s="297">
        <f t="shared" si="60"/>
        <v>0</v>
      </c>
      <c r="J115" s="297">
        <f t="shared" si="60"/>
        <v>0</v>
      </c>
      <c r="K115" s="297">
        <f t="shared" si="60"/>
        <v>0</v>
      </c>
      <c r="L115" s="297">
        <f t="shared" si="60"/>
        <v>0</v>
      </c>
      <c r="M115" s="297">
        <f t="shared" si="60"/>
        <v>0</v>
      </c>
      <c r="N115" s="297">
        <f t="shared" si="60"/>
        <v>0</v>
      </c>
      <c r="O115" s="297">
        <f t="shared" si="60"/>
        <v>0</v>
      </c>
      <c r="P115" s="297">
        <f t="shared" si="60"/>
        <v>0</v>
      </c>
      <c r="Q115" s="297">
        <f t="shared" si="60"/>
        <v>0</v>
      </c>
      <c r="R115" s="297">
        <f t="shared" si="60"/>
        <v>0</v>
      </c>
      <c r="S115" s="297">
        <f t="shared" si="60"/>
        <v>0</v>
      </c>
      <c r="T115" s="297">
        <f t="shared" si="60"/>
        <v>0</v>
      </c>
      <c r="U115" s="297">
        <f t="shared" si="60"/>
        <v>0</v>
      </c>
      <c r="V115" s="297">
        <f t="shared" si="60"/>
        <v>0</v>
      </c>
      <c r="W115" s="297">
        <f t="shared" si="60"/>
        <v>0</v>
      </c>
      <c r="X115" s="297">
        <f t="shared" si="60"/>
        <v>0</v>
      </c>
      <c r="Y115" s="297">
        <f t="shared" si="60"/>
        <v>0</v>
      </c>
      <c r="Z115" s="297">
        <f t="shared" si="60"/>
        <v>0</v>
      </c>
      <c r="AA115" s="297">
        <f t="shared" si="60"/>
        <v>0</v>
      </c>
      <c r="AB115" s="297">
        <f t="shared" si="60"/>
        <v>0</v>
      </c>
      <c r="AC115" s="297">
        <f t="shared" si="60"/>
        <v>0</v>
      </c>
      <c r="AD115" s="297">
        <f t="shared" si="60"/>
        <v>0</v>
      </c>
      <c r="AE115" s="297">
        <f t="shared" si="60"/>
        <v>0</v>
      </c>
      <c r="AF115" s="297">
        <f t="shared" si="60"/>
        <v>0</v>
      </c>
      <c r="AG115" s="297">
        <f t="shared" si="60"/>
        <v>0</v>
      </c>
      <c r="AH115" s="297">
        <f t="shared" si="60"/>
        <v>0</v>
      </c>
      <c r="AI115" s="297">
        <f t="shared" si="60"/>
        <v>0</v>
      </c>
      <c r="AJ115" s="297">
        <f t="shared" si="60"/>
        <v>0</v>
      </c>
      <c r="AK115" s="297">
        <f t="shared" si="60"/>
        <v>0</v>
      </c>
      <c r="AL115" s="297">
        <f t="shared" si="60"/>
        <v>0</v>
      </c>
      <c r="AM115" s="297">
        <f t="shared" si="60"/>
        <v>0</v>
      </c>
      <c r="AN115" s="297">
        <f t="shared" si="60"/>
        <v>0</v>
      </c>
      <c r="AO115" s="297">
        <f t="shared" si="60"/>
        <v>0</v>
      </c>
      <c r="AP115" s="298">
        <f t="shared" si="60"/>
        <v>0</v>
      </c>
      <c r="AQ115" s="299">
        <f t="shared" si="39"/>
        <v>0</v>
      </c>
    </row>
    <row r="116" spans="2:43" s="170" customFormat="1" ht="13.5" customHeight="1">
      <c r="B116" s="282">
        <v>23</v>
      </c>
      <c r="C116" s="291" t="str">
        <v>建設</v>
      </c>
      <c r="D116" s="296">
        <f t="shared" ref="D116:AP116" si="61">D$91*D73</f>
        <v>0</v>
      </c>
      <c r="E116" s="297">
        <f t="shared" si="61"/>
        <v>0</v>
      </c>
      <c r="F116" s="297">
        <f t="shared" si="61"/>
        <v>0</v>
      </c>
      <c r="G116" s="297">
        <f t="shared" si="61"/>
        <v>0</v>
      </c>
      <c r="H116" s="297">
        <f t="shared" si="61"/>
        <v>0</v>
      </c>
      <c r="I116" s="297">
        <f t="shared" si="61"/>
        <v>0</v>
      </c>
      <c r="J116" s="297">
        <f t="shared" si="61"/>
        <v>0</v>
      </c>
      <c r="K116" s="297">
        <f t="shared" si="61"/>
        <v>0</v>
      </c>
      <c r="L116" s="297">
        <f t="shared" si="61"/>
        <v>0</v>
      </c>
      <c r="M116" s="297">
        <f t="shared" si="61"/>
        <v>0</v>
      </c>
      <c r="N116" s="297">
        <f t="shared" si="61"/>
        <v>0</v>
      </c>
      <c r="O116" s="297">
        <f t="shared" si="61"/>
        <v>0</v>
      </c>
      <c r="P116" s="297">
        <f t="shared" si="61"/>
        <v>0</v>
      </c>
      <c r="Q116" s="297">
        <f t="shared" si="61"/>
        <v>0</v>
      </c>
      <c r="R116" s="297">
        <f t="shared" si="61"/>
        <v>0</v>
      </c>
      <c r="S116" s="297">
        <f t="shared" si="61"/>
        <v>0</v>
      </c>
      <c r="T116" s="297">
        <f t="shared" si="61"/>
        <v>0</v>
      </c>
      <c r="U116" s="297">
        <f t="shared" si="61"/>
        <v>0</v>
      </c>
      <c r="V116" s="297">
        <f t="shared" si="61"/>
        <v>0</v>
      </c>
      <c r="W116" s="297">
        <f t="shared" si="61"/>
        <v>0</v>
      </c>
      <c r="X116" s="297">
        <f t="shared" si="61"/>
        <v>0</v>
      </c>
      <c r="Y116" s="297">
        <f t="shared" si="61"/>
        <v>0</v>
      </c>
      <c r="Z116" s="297">
        <f t="shared" si="61"/>
        <v>0</v>
      </c>
      <c r="AA116" s="297">
        <f t="shared" si="61"/>
        <v>0</v>
      </c>
      <c r="AB116" s="297">
        <f t="shared" si="61"/>
        <v>0</v>
      </c>
      <c r="AC116" s="297">
        <f t="shared" si="61"/>
        <v>0</v>
      </c>
      <c r="AD116" s="297">
        <f t="shared" si="61"/>
        <v>0</v>
      </c>
      <c r="AE116" s="297">
        <f t="shared" si="61"/>
        <v>0</v>
      </c>
      <c r="AF116" s="297">
        <f t="shared" si="61"/>
        <v>0</v>
      </c>
      <c r="AG116" s="297">
        <f t="shared" si="61"/>
        <v>0</v>
      </c>
      <c r="AH116" s="297">
        <f t="shared" si="61"/>
        <v>0</v>
      </c>
      <c r="AI116" s="297">
        <f t="shared" si="61"/>
        <v>0</v>
      </c>
      <c r="AJ116" s="297">
        <f t="shared" si="61"/>
        <v>0</v>
      </c>
      <c r="AK116" s="297">
        <f t="shared" si="61"/>
        <v>0</v>
      </c>
      <c r="AL116" s="297">
        <f t="shared" si="61"/>
        <v>0</v>
      </c>
      <c r="AM116" s="297">
        <f t="shared" si="61"/>
        <v>0</v>
      </c>
      <c r="AN116" s="297">
        <f t="shared" si="61"/>
        <v>0</v>
      </c>
      <c r="AO116" s="297">
        <f t="shared" si="61"/>
        <v>0</v>
      </c>
      <c r="AP116" s="298">
        <f t="shared" si="61"/>
        <v>0</v>
      </c>
      <c r="AQ116" s="299">
        <f t="shared" si="39"/>
        <v>0</v>
      </c>
    </row>
    <row r="117" spans="2:43" s="170" customFormat="1" ht="13.5" customHeight="1">
      <c r="B117" s="282">
        <v>24</v>
      </c>
      <c r="C117" s="291" t="str">
        <v>電力・ガス・熱供給</v>
      </c>
      <c r="D117" s="296">
        <f t="shared" ref="D117:AP117" si="62">D$91*D74</f>
        <v>0</v>
      </c>
      <c r="E117" s="297">
        <f t="shared" si="62"/>
        <v>0</v>
      </c>
      <c r="F117" s="297">
        <f t="shared" si="62"/>
        <v>0</v>
      </c>
      <c r="G117" s="297">
        <f t="shared" si="62"/>
        <v>0</v>
      </c>
      <c r="H117" s="297">
        <f t="shared" si="62"/>
        <v>0</v>
      </c>
      <c r="I117" s="297">
        <f t="shared" si="62"/>
        <v>0</v>
      </c>
      <c r="J117" s="297">
        <f t="shared" si="62"/>
        <v>0</v>
      </c>
      <c r="K117" s="297">
        <f t="shared" si="62"/>
        <v>0</v>
      </c>
      <c r="L117" s="297">
        <f t="shared" si="62"/>
        <v>0</v>
      </c>
      <c r="M117" s="297">
        <f t="shared" si="62"/>
        <v>0</v>
      </c>
      <c r="N117" s="297">
        <f t="shared" si="62"/>
        <v>0</v>
      </c>
      <c r="O117" s="297">
        <f t="shared" si="62"/>
        <v>0</v>
      </c>
      <c r="P117" s="297">
        <f t="shared" si="62"/>
        <v>0</v>
      </c>
      <c r="Q117" s="297">
        <f t="shared" si="62"/>
        <v>0</v>
      </c>
      <c r="R117" s="297">
        <f t="shared" si="62"/>
        <v>0</v>
      </c>
      <c r="S117" s="297">
        <f t="shared" si="62"/>
        <v>0</v>
      </c>
      <c r="T117" s="297">
        <f t="shared" si="62"/>
        <v>0</v>
      </c>
      <c r="U117" s="297">
        <f t="shared" si="62"/>
        <v>0</v>
      </c>
      <c r="V117" s="297">
        <f t="shared" si="62"/>
        <v>0</v>
      </c>
      <c r="W117" s="297">
        <f t="shared" si="62"/>
        <v>0</v>
      </c>
      <c r="X117" s="297">
        <f t="shared" si="62"/>
        <v>0</v>
      </c>
      <c r="Y117" s="297">
        <f t="shared" si="62"/>
        <v>0</v>
      </c>
      <c r="Z117" s="297">
        <f t="shared" si="62"/>
        <v>0</v>
      </c>
      <c r="AA117" s="297">
        <f t="shared" si="62"/>
        <v>0</v>
      </c>
      <c r="AB117" s="297">
        <f t="shared" si="62"/>
        <v>0</v>
      </c>
      <c r="AC117" s="297">
        <f t="shared" si="62"/>
        <v>0</v>
      </c>
      <c r="AD117" s="297">
        <f t="shared" si="62"/>
        <v>0</v>
      </c>
      <c r="AE117" s="297">
        <f t="shared" si="62"/>
        <v>0</v>
      </c>
      <c r="AF117" s="297">
        <f t="shared" si="62"/>
        <v>0</v>
      </c>
      <c r="AG117" s="297">
        <f t="shared" si="62"/>
        <v>0</v>
      </c>
      <c r="AH117" s="297">
        <f t="shared" si="62"/>
        <v>0</v>
      </c>
      <c r="AI117" s="297">
        <f t="shared" si="62"/>
        <v>0</v>
      </c>
      <c r="AJ117" s="297">
        <f t="shared" si="62"/>
        <v>0</v>
      </c>
      <c r="AK117" s="297">
        <f t="shared" si="62"/>
        <v>0</v>
      </c>
      <c r="AL117" s="297">
        <f t="shared" si="62"/>
        <v>0</v>
      </c>
      <c r="AM117" s="297">
        <f t="shared" si="62"/>
        <v>0</v>
      </c>
      <c r="AN117" s="297">
        <f t="shared" si="62"/>
        <v>0</v>
      </c>
      <c r="AO117" s="297">
        <f t="shared" si="62"/>
        <v>0</v>
      </c>
      <c r="AP117" s="298">
        <f t="shared" si="62"/>
        <v>0</v>
      </c>
      <c r="AQ117" s="299">
        <f t="shared" si="39"/>
        <v>0</v>
      </c>
    </row>
    <row r="118" spans="2:43" s="170" customFormat="1" ht="13.5" customHeight="1">
      <c r="B118" s="282">
        <v>25</v>
      </c>
      <c r="C118" s="291" t="str">
        <v>水道</v>
      </c>
      <c r="D118" s="296">
        <f t="shared" ref="D118:AP118" si="63">D$91*D75</f>
        <v>0</v>
      </c>
      <c r="E118" s="297">
        <f t="shared" si="63"/>
        <v>0</v>
      </c>
      <c r="F118" s="297">
        <f t="shared" si="63"/>
        <v>0</v>
      </c>
      <c r="G118" s="297">
        <f t="shared" si="63"/>
        <v>0</v>
      </c>
      <c r="H118" s="297">
        <f t="shared" si="63"/>
        <v>0</v>
      </c>
      <c r="I118" s="297">
        <f t="shared" si="63"/>
        <v>0</v>
      </c>
      <c r="J118" s="297">
        <f t="shared" si="63"/>
        <v>0</v>
      </c>
      <c r="K118" s="297">
        <f t="shared" si="63"/>
        <v>0</v>
      </c>
      <c r="L118" s="297">
        <f t="shared" si="63"/>
        <v>0</v>
      </c>
      <c r="M118" s="297">
        <f t="shared" si="63"/>
        <v>0</v>
      </c>
      <c r="N118" s="297">
        <f t="shared" si="63"/>
        <v>0</v>
      </c>
      <c r="O118" s="297">
        <f t="shared" si="63"/>
        <v>0</v>
      </c>
      <c r="P118" s="297">
        <f t="shared" si="63"/>
        <v>0</v>
      </c>
      <c r="Q118" s="297">
        <f t="shared" si="63"/>
        <v>0</v>
      </c>
      <c r="R118" s="297">
        <f t="shared" si="63"/>
        <v>0</v>
      </c>
      <c r="S118" s="297">
        <f t="shared" si="63"/>
        <v>0</v>
      </c>
      <c r="T118" s="297">
        <f t="shared" si="63"/>
        <v>0</v>
      </c>
      <c r="U118" s="297">
        <f t="shared" si="63"/>
        <v>0</v>
      </c>
      <c r="V118" s="297">
        <f t="shared" si="63"/>
        <v>0</v>
      </c>
      <c r="W118" s="297">
        <f t="shared" si="63"/>
        <v>0</v>
      </c>
      <c r="X118" s="297">
        <f t="shared" si="63"/>
        <v>0</v>
      </c>
      <c r="Y118" s="297">
        <f t="shared" si="63"/>
        <v>0</v>
      </c>
      <c r="Z118" s="297">
        <f t="shared" si="63"/>
        <v>0</v>
      </c>
      <c r="AA118" s="297">
        <f t="shared" si="63"/>
        <v>0</v>
      </c>
      <c r="AB118" s="297">
        <f t="shared" si="63"/>
        <v>0</v>
      </c>
      <c r="AC118" s="297">
        <f t="shared" si="63"/>
        <v>0</v>
      </c>
      <c r="AD118" s="297">
        <f t="shared" si="63"/>
        <v>0</v>
      </c>
      <c r="AE118" s="297">
        <f t="shared" si="63"/>
        <v>0</v>
      </c>
      <c r="AF118" s="297">
        <f t="shared" si="63"/>
        <v>0</v>
      </c>
      <c r="AG118" s="297">
        <f t="shared" si="63"/>
        <v>0</v>
      </c>
      <c r="AH118" s="297">
        <f t="shared" si="63"/>
        <v>0</v>
      </c>
      <c r="AI118" s="297">
        <f t="shared" si="63"/>
        <v>0</v>
      </c>
      <c r="AJ118" s="297">
        <f t="shared" si="63"/>
        <v>0</v>
      </c>
      <c r="AK118" s="297">
        <f t="shared" si="63"/>
        <v>0</v>
      </c>
      <c r="AL118" s="297">
        <f t="shared" si="63"/>
        <v>0</v>
      </c>
      <c r="AM118" s="297">
        <f t="shared" si="63"/>
        <v>0</v>
      </c>
      <c r="AN118" s="297">
        <f t="shared" si="63"/>
        <v>0</v>
      </c>
      <c r="AO118" s="297">
        <f t="shared" si="63"/>
        <v>0</v>
      </c>
      <c r="AP118" s="298">
        <f t="shared" si="63"/>
        <v>0</v>
      </c>
      <c r="AQ118" s="299">
        <f t="shared" si="39"/>
        <v>0</v>
      </c>
    </row>
    <row r="119" spans="2:43" s="170" customFormat="1" ht="13.5" customHeight="1">
      <c r="B119" s="282">
        <v>26</v>
      </c>
      <c r="C119" s="291" t="str">
        <v>廃棄物処理</v>
      </c>
      <c r="D119" s="296">
        <f t="shared" ref="D119:AP119" si="64">D$91*D76</f>
        <v>0</v>
      </c>
      <c r="E119" s="297">
        <f t="shared" si="64"/>
        <v>0</v>
      </c>
      <c r="F119" s="297">
        <f t="shared" si="64"/>
        <v>0</v>
      </c>
      <c r="G119" s="297">
        <f t="shared" si="64"/>
        <v>0</v>
      </c>
      <c r="H119" s="297">
        <f t="shared" si="64"/>
        <v>0</v>
      </c>
      <c r="I119" s="297">
        <f t="shared" si="64"/>
        <v>0</v>
      </c>
      <c r="J119" s="297">
        <f t="shared" si="64"/>
        <v>0</v>
      </c>
      <c r="K119" s="297">
        <f t="shared" si="64"/>
        <v>0</v>
      </c>
      <c r="L119" s="297">
        <f t="shared" si="64"/>
        <v>0</v>
      </c>
      <c r="M119" s="297">
        <f t="shared" si="64"/>
        <v>0</v>
      </c>
      <c r="N119" s="297">
        <f t="shared" si="64"/>
        <v>0</v>
      </c>
      <c r="O119" s="297">
        <f t="shared" si="64"/>
        <v>0</v>
      </c>
      <c r="P119" s="297">
        <f t="shared" si="64"/>
        <v>0</v>
      </c>
      <c r="Q119" s="297">
        <f t="shared" si="64"/>
        <v>0</v>
      </c>
      <c r="R119" s="297">
        <f t="shared" si="64"/>
        <v>0</v>
      </c>
      <c r="S119" s="297">
        <f t="shared" si="64"/>
        <v>0</v>
      </c>
      <c r="T119" s="297">
        <f t="shared" si="64"/>
        <v>0</v>
      </c>
      <c r="U119" s="297">
        <f t="shared" si="64"/>
        <v>0</v>
      </c>
      <c r="V119" s="297">
        <f t="shared" si="64"/>
        <v>0</v>
      </c>
      <c r="W119" s="297">
        <f t="shared" si="64"/>
        <v>0</v>
      </c>
      <c r="X119" s="297">
        <f t="shared" si="64"/>
        <v>0</v>
      </c>
      <c r="Y119" s="297">
        <f t="shared" si="64"/>
        <v>0</v>
      </c>
      <c r="Z119" s="297">
        <f t="shared" si="64"/>
        <v>0</v>
      </c>
      <c r="AA119" s="297">
        <f t="shared" si="64"/>
        <v>0</v>
      </c>
      <c r="AB119" s="297">
        <f t="shared" si="64"/>
        <v>0</v>
      </c>
      <c r="AC119" s="297">
        <f t="shared" si="64"/>
        <v>0</v>
      </c>
      <c r="AD119" s="297">
        <f t="shared" si="64"/>
        <v>0</v>
      </c>
      <c r="AE119" s="297">
        <f t="shared" si="64"/>
        <v>0</v>
      </c>
      <c r="AF119" s="297">
        <f t="shared" si="64"/>
        <v>0</v>
      </c>
      <c r="AG119" s="297">
        <f t="shared" si="64"/>
        <v>0</v>
      </c>
      <c r="AH119" s="297">
        <f t="shared" si="64"/>
        <v>0</v>
      </c>
      <c r="AI119" s="297">
        <f t="shared" si="64"/>
        <v>0</v>
      </c>
      <c r="AJ119" s="297">
        <f t="shared" si="64"/>
        <v>0</v>
      </c>
      <c r="AK119" s="297">
        <f t="shared" si="64"/>
        <v>0</v>
      </c>
      <c r="AL119" s="297">
        <f t="shared" si="64"/>
        <v>0</v>
      </c>
      <c r="AM119" s="297">
        <f t="shared" si="64"/>
        <v>0</v>
      </c>
      <c r="AN119" s="297">
        <f t="shared" si="64"/>
        <v>0</v>
      </c>
      <c r="AO119" s="297">
        <f t="shared" si="64"/>
        <v>0</v>
      </c>
      <c r="AP119" s="298">
        <f t="shared" si="64"/>
        <v>0</v>
      </c>
      <c r="AQ119" s="299">
        <f t="shared" si="39"/>
        <v>0</v>
      </c>
    </row>
    <row r="120" spans="2:43" s="170" customFormat="1" ht="13.5" customHeight="1">
      <c r="B120" s="282">
        <v>27</v>
      </c>
      <c r="C120" s="291" t="str">
        <v>商業</v>
      </c>
      <c r="D120" s="296">
        <f t="shared" ref="D120:AP120" si="65">D$91*D77</f>
        <v>0</v>
      </c>
      <c r="E120" s="297">
        <f t="shared" si="65"/>
        <v>0</v>
      </c>
      <c r="F120" s="297">
        <f t="shared" si="65"/>
        <v>0</v>
      </c>
      <c r="G120" s="297">
        <f t="shared" si="65"/>
        <v>0</v>
      </c>
      <c r="H120" s="297">
        <f t="shared" si="65"/>
        <v>0</v>
      </c>
      <c r="I120" s="297">
        <f t="shared" si="65"/>
        <v>0</v>
      </c>
      <c r="J120" s="297">
        <f t="shared" si="65"/>
        <v>0</v>
      </c>
      <c r="K120" s="297">
        <f t="shared" si="65"/>
        <v>0</v>
      </c>
      <c r="L120" s="297">
        <f t="shared" si="65"/>
        <v>0</v>
      </c>
      <c r="M120" s="297">
        <f t="shared" si="65"/>
        <v>0</v>
      </c>
      <c r="N120" s="297">
        <f t="shared" si="65"/>
        <v>0</v>
      </c>
      <c r="O120" s="297">
        <f t="shared" si="65"/>
        <v>0</v>
      </c>
      <c r="P120" s="297">
        <f t="shared" si="65"/>
        <v>0</v>
      </c>
      <c r="Q120" s="297">
        <f t="shared" si="65"/>
        <v>0</v>
      </c>
      <c r="R120" s="297">
        <f t="shared" si="65"/>
        <v>0</v>
      </c>
      <c r="S120" s="297">
        <f t="shared" si="65"/>
        <v>0</v>
      </c>
      <c r="T120" s="297">
        <f t="shared" si="65"/>
        <v>0</v>
      </c>
      <c r="U120" s="297">
        <f t="shared" si="65"/>
        <v>0</v>
      </c>
      <c r="V120" s="297">
        <f t="shared" si="65"/>
        <v>0</v>
      </c>
      <c r="W120" s="297">
        <f t="shared" si="65"/>
        <v>0</v>
      </c>
      <c r="X120" s="297">
        <f t="shared" si="65"/>
        <v>0</v>
      </c>
      <c r="Y120" s="297">
        <f t="shared" si="65"/>
        <v>0</v>
      </c>
      <c r="Z120" s="297">
        <f t="shared" si="65"/>
        <v>0</v>
      </c>
      <c r="AA120" s="297">
        <f t="shared" si="65"/>
        <v>0</v>
      </c>
      <c r="AB120" s="297">
        <f t="shared" si="65"/>
        <v>0</v>
      </c>
      <c r="AC120" s="297">
        <f t="shared" si="65"/>
        <v>0</v>
      </c>
      <c r="AD120" s="297">
        <f t="shared" si="65"/>
        <v>0</v>
      </c>
      <c r="AE120" s="297">
        <f t="shared" si="65"/>
        <v>0</v>
      </c>
      <c r="AF120" s="297">
        <f t="shared" si="65"/>
        <v>0</v>
      </c>
      <c r="AG120" s="297">
        <f t="shared" si="65"/>
        <v>0</v>
      </c>
      <c r="AH120" s="297">
        <f t="shared" si="65"/>
        <v>0</v>
      </c>
      <c r="AI120" s="297">
        <f t="shared" si="65"/>
        <v>0</v>
      </c>
      <c r="AJ120" s="297">
        <f t="shared" si="65"/>
        <v>0</v>
      </c>
      <c r="AK120" s="297">
        <f t="shared" si="65"/>
        <v>0</v>
      </c>
      <c r="AL120" s="297">
        <f t="shared" si="65"/>
        <v>0</v>
      </c>
      <c r="AM120" s="297">
        <f t="shared" si="65"/>
        <v>0</v>
      </c>
      <c r="AN120" s="297">
        <f t="shared" si="65"/>
        <v>0</v>
      </c>
      <c r="AO120" s="297">
        <f t="shared" si="65"/>
        <v>0</v>
      </c>
      <c r="AP120" s="298">
        <f t="shared" si="65"/>
        <v>0</v>
      </c>
      <c r="AQ120" s="299">
        <f t="shared" si="39"/>
        <v>0</v>
      </c>
    </row>
    <row r="121" spans="2:43" s="170" customFormat="1" ht="13.5" customHeight="1">
      <c r="B121" s="282">
        <v>28</v>
      </c>
      <c r="C121" s="291" t="str">
        <v>金融・保険</v>
      </c>
      <c r="D121" s="296">
        <f t="shared" ref="D121:AP121" si="66">D$91*D78</f>
        <v>0</v>
      </c>
      <c r="E121" s="297">
        <f t="shared" si="66"/>
        <v>0</v>
      </c>
      <c r="F121" s="297">
        <f t="shared" si="66"/>
        <v>0</v>
      </c>
      <c r="G121" s="297">
        <f t="shared" si="66"/>
        <v>0</v>
      </c>
      <c r="H121" s="297">
        <f t="shared" si="66"/>
        <v>0</v>
      </c>
      <c r="I121" s="297">
        <f t="shared" si="66"/>
        <v>0</v>
      </c>
      <c r="J121" s="297">
        <f t="shared" si="66"/>
        <v>0</v>
      </c>
      <c r="K121" s="297">
        <f t="shared" si="66"/>
        <v>0</v>
      </c>
      <c r="L121" s="297">
        <f t="shared" si="66"/>
        <v>0</v>
      </c>
      <c r="M121" s="297">
        <f t="shared" si="66"/>
        <v>0</v>
      </c>
      <c r="N121" s="297">
        <f t="shared" si="66"/>
        <v>0</v>
      </c>
      <c r="O121" s="297">
        <f t="shared" si="66"/>
        <v>0</v>
      </c>
      <c r="P121" s="297">
        <f t="shared" si="66"/>
        <v>0</v>
      </c>
      <c r="Q121" s="297">
        <f t="shared" si="66"/>
        <v>0</v>
      </c>
      <c r="R121" s="297">
        <f t="shared" si="66"/>
        <v>0</v>
      </c>
      <c r="S121" s="297">
        <f t="shared" si="66"/>
        <v>0</v>
      </c>
      <c r="T121" s="297">
        <f t="shared" si="66"/>
        <v>0</v>
      </c>
      <c r="U121" s="297">
        <f t="shared" si="66"/>
        <v>0</v>
      </c>
      <c r="V121" s="297">
        <f t="shared" si="66"/>
        <v>0</v>
      </c>
      <c r="W121" s="297">
        <f t="shared" si="66"/>
        <v>0</v>
      </c>
      <c r="X121" s="297">
        <f t="shared" si="66"/>
        <v>0</v>
      </c>
      <c r="Y121" s="297">
        <f t="shared" si="66"/>
        <v>0</v>
      </c>
      <c r="Z121" s="297">
        <f t="shared" si="66"/>
        <v>0</v>
      </c>
      <c r="AA121" s="297">
        <f t="shared" si="66"/>
        <v>0</v>
      </c>
      <c r="AB121" s="297">
        <f t="shared" si="66"/>
        <v>0</v>
      </c>
      <c r="AC121" s="297">
        <f t="shared" si="66"/>
        <v>0</v>
      </c>
      <c r="AD121" s="297">
        <f t="shared" si="66"/>
        <v>0</v>
      </c>
      <c r="AE121" s="297">
        <f t="shared" si="66"/>
        <v>0</v>
      </c>
      <c r="AF121" s="297">
        <f t="shared" si="66"/>
        <v>0</v>
      </c>
      <c r="AG121" s="297">
        <f t="shared" si="66"/>
        <v>0</v>
      </c>
      <c r="AH121" s="297">
        <f t="shared" si="66"/>
        <v>0</v>
      </c>
      <c r="AI121" s="297">
        <f t="shared" si="66"/>
        <v>0</v>
      </c>
      <c r="AJ121" s="297">
        <f t="shared" si="66"/>
        <v>0</v>
      </c>
      <c r="AK121" s="297">
        <f t="shared" si="66"/>
        <v>0</v>
      </c>
      <c r="AL121" s="297">
        <f t="shared" si="66"/>
        <v>0</v>
      </c>
      <c r="AM121" s="297">
        <f t="shared" si="66"/>
        <v>0</v>
      </c>
      <c r="AN121" s="297">
        <f t="shared" si="66"/>
        <v>0</v>
      </c>
      <c r="AO121" s="297">
        <f t="shared" si="66"/>
        <v>0</v>
      </c>
      <c r="AP121" s="298">
        <f t="shared" si="66"/>
        <v>0</v>
      </c>
      <c r="AQ121" s="299">
        <f t="shared" si="39"/>
        <v>0</v>
      </c>
    </row>
    <row r="122" spans="2:43" s="170" customFormat="1" ht="13.5" customHeight="1">
      <c r="B122" s="282">
        <v>29</v>
      </c>
      <c r="C122" s="291" t="str">
        <v>不動産</v>
      </c>
      <c r="D122" s="296">
        <f t="shared" ref="D122:AP122" si="67">D$91*D79</f>
        <v>0</v>
      </c>
      <c r="E122" s="297">
        <f t="shared" si="67"/>
        <v>0</v>
      </c>
      <c r="F122" s="297">
        <f t="shared" si="67"/>
        <v>0</v>
      </c>
      <c r="G122" s="297">
        <f t="shared" si="67"/>
        <v>0</v>
      </c>
      <c r="H122" s="297">
        <f t="shared" si="67"/>
        <v>0</v>
      </c>
      <c r="I122" s="297">
        <f t="shared" si="67"/>
        <v>0</v>
      </c>
      <c r="J122" s="297">
        <f t="shared" si="67"/>
        <v>0</v>
      </c>
      <c r="K122" s="297">
        <f t="shared" si="67"/>
        <v>0</v>
      </c>
      <c r="L122" s="297">
        <f t="shared" si="67"/>
        <v>0</v>
      </c>
      <c r="M122" s="297">
        <f t="shared" si="67"/>
        <v>0</v>
      </c>
      <c r="N122" s="297">
        <f t="shared" si="67"/>
        <v>0</v>
      </c>
      <c r="O122" s="297">
        <f t="shared" si="67"/>
        <v>0</v>
      </c>
      <c r="P122" s="297">
        <f t="shared" si="67"/>
        <v>0</v>
      </c>
      <c r="Q122" s="297">
        <f t="shared" si="67"/>
        <v>0</v>
      </c>
      <c r="R122" s="297">
        <f t="shared" si="67"/>
        <v>0</v>
      </c>
      <c r="S122" s="297">
        <f t="shared" si="67"/>
        <v>0</v>
      </c>
      <c r="T122" s="297">
        <f t="shared" si="67"/>
        <v>0</v>
      </c>
      <c r="U122" s="297">
        <f t="shared" si="67"/>
        <v>0</v>
      </c>
      <c r="V122" s="297">
        <f t="shared" si="67"/>
        <v>0</v>
      </c>
      <c r="W122" s="297">
        <f t="shared" si="67"/>
        <v>0</v>
      </c>
      <c r="X122" s="297">
        <f t="shared" si="67"/>
        <v>0</v>
      </c>
      <c r="Y122" s="297">
        <f t="shared" si="67"/>
        <v>0</v>
      </c>
      <c r="Z122" s="297">
        <f t="shared" si="67"/>
        <v>0</v>
      </c>
      <c r="AA122" s="297">
        <f t="shared" si="67"/>
        <v>0</v>
      </c>
      <c r="AB122" s="297">
        <f t="shared" si="67"/>
        <v>0</v>
      </c>
      <c r="AC122" s="297">
        <f t="shared" si="67"/>
        <v>0</v>
      </c>
      <c r="AD122" s="297">
        <f t="shared" si="67"/>
        <v>0</v>
      </c>
      <c r="AE122" s="297">
        <f t="shared" si="67"/>
        <v>0</v>
      </c>
      <c r="AF122" s="297">
        <f t="shared" si="67"/>
        <v>0</v>
      </c>
      <c r="AG122" s="297">
        <f t="shared" si="67"/>
        <v>0</v>
      </c>
      <c r="AH122" s="297">
        <f t="shared" si="67"/>
        <v>0</v>
      </c>
      <c r="AI122" s="297">
        <f t="shared" si="67"/>
        <v>0</v>
      </c>
      <c r="AJ122" s="297">
        <f t="shared" si="67"/>
        <v>0</v>
      </c>
      <c r="AK122" s="297">
        <f t="shared" si="67"/>
        <v>0</v>
      </c>
      <c r="AL122" s="297">
        <f t="shared" si="67"/>
        <v>0</v>
      </c>
      <c r="AM122" s="297">
        <f t="shared" si="67"/>
        <v>0</v>
      </c>
      <c r="AN122" s="297">
        <f t="shared" si="67"/>
        <v>0</v>
      </c>
      <c r="AO122" s="297">
        <f t="shared" si="67"/>
        <v>0</v>
      </c>
      <c r="AP122" s="298">
        <f t="shared" si="67"/>
        <v>0</v>
      </c>
      <c r="AQ122" s="299">
        <f t="shared" si="39"/>
        <v>0</v>
      </c>
    </row>
    <row r="123" spans="2:43" s="170" customFormat="1" ht="13.5" customHeight="1">
      <c r="B123" s="282">
        <v>30</v>
      </c>
      <c r="C123" s="291" t="str">
        <v>運輸・郵便</v>
      </c>
      <c r="D123" s="296">
        <f t="shared" ref="D123:AP123" si="68">D$91*D80</f>
        <v>0</v>
      </c>
      <c r="E123" s="297">
        <f t="shared" si="68"/>
        <v>0</v>
      </c>
      <c r="F123" s="297">
        <f t="shared" si="68"/>
        <v>0</v>
      </c>
      <c r="G123" s="297">
        <f t="shared" si="68"/>
        <v>0</v>
      </c>
      <c r="H123" s="297">
        <f t="shared" si="68"/>
        <v>0</v>
      </c>
      <c r="I123" s="297">
        <f t="shared" si="68"/>
        <v>0</v>
      </c>
      <c r="J123" s="297">
        <f t="shared" si="68"/>
        <v>0</v>
      </c>
      <c r="K123" s="297">
        <f t="shared" si="68"/>
        <v>0</v>
      </c>
      <c r="L123" s="297">
        <f t="shared" si="68"/>
        <v>0</v>
      </c>
      <c r="M123" s="297">
        <f t="shared" si="68"/>
        <v>0</v>
      </c>
      <c r="N123" s="297">
        <f t="shared" si="68"/>
        <v>0</v>
      </c>
      <c r="O123" s="297">
        <f t="shared" si="68"/>
        <v>0</v>
      </c>
      <c r="P123" s="297">
        <f t="shared" si="68"/>
        <v>0</v>
      </c>
      <c r="Q123" s="297">
        <f t="shared" si="68"/>
        <v>0</v>
      </c>
      <c r="R123" s="297">
        <f t="shared" si="68"/>
        <v>0</v>
      </c>
      <c r="S123" s="297">
        <f t="shared" si="68"/>
        <v>0</v>
      </c>
      <c r="T123" s="297">
        <f t="shared" si="68"/>
        <v>0</v>
      </c>
      <c r="U123" s="297">
        <f t="shared" si="68"/>
        <v>0</v>
      </c>
      <c r="V123" s="297">
        <f t="shared" si="68"/>
        <v>0</v>
      </c>
      <c r="W123" s="297">
        <f t="shared" si="68"/>
        <v>0</v>
      </c>
      <c r="X123" s="297">
        <f t="shared" si="68"/>
        <v>0</v>
      </c>
      <c r="Y123" s="297">
        <f t="shared" si="68"/>
        <v>0</v>
      </c>
      <c r="Z123" s="297">
        <f t="shared" si="68"/>
        <v>0</v>
      </c>
      <c r="AA123" s="297">
        <f t="shared" si="68"/>
        <v>0</v>
      </c>
      <c r="AB123" s="297">
        <f t="shared" si="68"/>
        <v>0</v>
      </c>
      <c r="AC123" s="297">
        <f t="shared" si="68"/>
        <v>0</v>
      </c>
      <c r="AD123" s="297">
        <f t="shared" si="68"/>
        <v>0</v>
      </c>
      <c r="AE123" s="297">
        <f t="shared" si="68"/>
        <v>0</v>
      </c>
      <c r="AF123" s="297">
        <f t="shared" si="68"/>
        <v>0</v>
      </c>
      <c r="AG123" s="297">
        <f t="shared" si="68"/>
        <v>0</v>
      </c>
      <c r="AH123" s="297">
        <f t="shared" si="68"/>
        <v>0</v>
      </c>
      <c r="AI123" s="297">
        <f t="shared" si="68"/>
        <v>0</v>
      </c>
      <c r="AJ123" s="297">
        <f t="shared" si="68"/>
        <v>0</v>
      </c>
      <c r="AK123" s="297">
        <f t="shared" si="68"/>
        <v>0</v>
      </c>
      <c r="AL123" s="297">
        <f t="shared" si="68"/>
        <v>0</v>
      </c>
      <c r="AM123" s="297">
        <f t="shared" si="68"/>
        <v>0</v>
      </c>
      <c r="AN123" s="297">
        <f t="shared" si="68"/>
        <v>0</v>
      </c>
      <c r="AO123" s="297">
        <f t="shared" si="68"/>
        <v>0</v>
      </c>
      <c r="AP123" s="298">
        <f t="shared" si="68"/>
        <v>0</v>
      </c>
      <c r="AQ123" s="299">
        <f t="shared" si="39"/>
        <v>0</v>
      </c>
    </row>
    <row r="124" spans="2:43" s="170" customFormat="1" ht="13.5" customHeight="1">
      <c r="B124" s="282">
        <v>31</v>
      </c>
      <c r="C124" s="291" t="str">
        <v>情報通信</v>
      </c>
      <c r="D124" s="296">
        <f t="shared" ref="D124:AP124" si="69">D$91*D81</f>
        <v>0</v>
      </c>
      <c r="E124" s="297">
        <f t="shared" si="69"/>
        <v>0</v>
      </c>
      <c r="F124" s="297">
        <f t="shared" si="69"/>
        <v>0</v>
      </c>
      <c r="G124" s="297">
        <f t="shared" si="69"/>
        <v>0</v>
      </c>
      <c r="H124" s="297">
        <f t="shared" si="69"/>
        <v>0</v>
      </c>
      <c r="I124" s="297">
        <f t="shared" si="69"/>
        <v>0</v>
      </c>
      <c r="J124" s="297">
        <f t="shared" si="69"/>
        <v>0</v>
      </c>
      <c r="K124" s="297">
        <f t="shared" si="69"/>
        <v>0</v>
      </c>
      <c r="L124" s="297">
        <f t="shared" si="69"/>
        <v>0</v>
      </c>
      <c r="M124" s="297">
        <f t="shared" si="69"/>
        <v>0</v>
      </c>
      <c r="N124" s="297">
        <f t="shared" si="69"/>
        <v>0</v>
      </c>
      <c r="O124" s="297">
        <f t="shared" si="69"/>
        <v>0</v>
      </c>
      <c r="P124" s="297">
        <f t="shared" si="69"/>
        <v>0</v>
      </c>
      <c r="Q124" s="297">
        <f t="shared" si="69"/>
        <v>0</v>
      </c>
      <c r="R124" s="297">
        <f t="shared" si="69"/>
        <v>0</v>
      </c>
      <c r="S124" s="297">
        <f t="shared" si="69"/>
        <v>0</v>
      </c>
      <c r="T124" s="297">
        <f t="shared" si="69"/>
        <v>0</v>
      </c>
      <c r="U124" s="297">
        <f t="shared" si="69"/>
        <v>0</v>
      </c>
      <c r="V124" s="297">
        <f t="shared" si="69"/>
        <v>0</v>
      </c>
      <c r="W124" s="297">
        <f t="shared" si="69"/>
        <v>0</v>
      </c>
      <c r="X124" s="297">
        <f t="shared" si="69"/>
        <v>0</v>
      </c>
      <c r="Y124" s="297">
        <f t="shared" si="69"/>
        <v>0</v>
      </c>
      <c r="Z124" s="297">
        <f t="shared" si="69"/>
        <v>0</v>
      </c>
      <c r="AA124" s="297">
        <f t="shared" si="69"/>
        <v>0</v>
      </c>
      <c r="AB124" s="297">
        <f t="shared" si="69"/>
        <v>0</v>
      </c>
      <c r="AC124" s="297">
        <f t="shared" si="69"/>
        <v>0</v>
      </c>
      <c r="AD124" s="297">
        <f t="shared" si="69"/>
        <v>0</v>
      </c>
      <c r="AE124" s="297">
        <f t="shared" si="69"/>
        <v>0</v>
      </c>
      <c r="AF124" s="297">
        <f t="shared" si="69"/>
        <v>0</v>
      </c>
      <c r="AG124" s="297">
        <f t="shared" si="69"/>
        <v>0</v>
      </c>
      <c r="AH124" s="297">
        <f t="shared" si="69"/>
        <v>0</v>
      </c>
      <c r="AI124" s="297">
        <f t="shared" si="69"/>
        <v>0</v>
      </c>
      <c r="AJ124" s="297">
        <f t="shared" si="69"/>
        <v>0</v>
      </c>
      <c r="AK124" s="297">
        <f t="shared" si="69"/>
        <v>0</v>
      </c>
      <c r="AL124" s="297">
        <f t="shared" si="69"/>
        <v>0</v>
      </c>
      <c r="AM124" s="297">
        <f t="shared" si="69"/>
        <v>0</v>
      </c>
      <c r="AN124" s="297">
        <f t="shared" si="69"/>
        <v>0</v>
      </c>
      <c r="AO124" s="297">
        <f t="shared" si="69"/>
        <v>0</v>
      </c>
      <c r="AP124" s="298">
        <f t="shared" si="69"/>
        <v>0</v>
      </c>
      <c r="AQ124" s="299">
        <f t="shared" si="39"/>
        <v>0</v>
      </c>
    </row>
    <row r="125" spans="2:43" s="170" customFormat="1" ht="13.5" customHeight="1">
      <c r="B125" s="282">
        <v>32</v>
      </c>
      <c r="C125" s="291" t="str">
        <v>公務</v>
      </c>
      <c r="D125" s="296">
        <f t="shared" ref="D125:AP125" si="70">D$91*D82</f>
        <v>0</v>
      </c>
      <c r="E125" s="297">
        <f t="shared" si="70"/>
        <v>0</v>
      </c>
      <c r="F125" s="297">
        <f t="shared" si="70"/>
        <v>0</v>
      </c>
      <c r="G125" s="297">
        <f t="shared" si="70"/>
        <v>0</v>
      </c>
      <c r="H125" s="297">
        <f t="shared" si="70"/>
        <v>0</v>
      </c>
      <c r="I125" s="297">
        <f t="shared" si="70"/>
        <v>0</v>
      </c>
      <c r="J125" s="297">
        <f t="shared" si="70"/>
        <v>0</v>
      </c>
      <c r="K125" s="297">
        <f t="shared" si="70"/>
        <v>0</v>
      </c>
      <c r="L125" s="297">
        <f t="shared" si="70"/>
        <v>0</v>
      </c>
      <c r="M125" s="297">
        <f t="shared" si="70"/>
        <v>0</v>
      </c>
      <c r="N125" s="297">
        <f t="shared" si="70"/>
        <v>0</v>
      </c>
      <c r="O125" s="297">
        <f t="shared" si="70"/>
        <v>0</v>
      </c>
      <c r="P125" s="297">
        <f t="shared" si="70"/>
        <v>0</v>
      </c>
      <c r="Q125" s="297">
        <f t="shared" si="70"/>
        <v>0</v>
      </c>
      <c r="R125" s="297">
        <f t="shared" si="70"/>
        <v>0</v>
      </c>
      <c r="S125" s="297">
        <f t="shared" si="70"/>
        <v>0</v>
      </c>
      <c r="T125" s="297">
        <f t="shared" si="70"/>
        <v>0</v>
      </c>
      <c r="U125" s="297">
        <f t="shared" si="70"/>
        <v>0</v>
      </c>
      <c r="V125" s="297">
        <f t="shared" si="70"/>
        <v>0</v>
      </c>
      <c r="W125" s="297">
        <f t="shared" si="70"/>
        <v>0</v>
      </c>
      <c r="X125" s="297">
        <f t="shared" si="70"/>
        <v>0</v>
      </c>
      <c r="Y125" s="297">
        <f t="shared" si="70"/>
        <v>0</v>
      </c>
      <c r="Z125" s="297">
        <f t="shared" si="70"/>
        <v>0</v>
      </c>
      <c r="AA125" s="297">
        <f t="shared" si="70"/>
        <v>0</v>
      </c>
      <c r="AB125" s="297">
        <f t="shared" si="70"/>
        <v>0</v>
      </c>
      <c r="AC125" s="297">
        <f t="shared" si="70"/>
        <v>0</v>
      </c>
      <c r="AD125" s="297">
        <f t="shared" si="70"/>
        <v>0</v>
      </c>
      <c r="AE125" s="297">
        <f t="shared" si="70"/>
        <v>0</v>
      </c>
      <c r="AF125" s="297">
        <f t="shared" si="70"/>
        <v>0</v>
      </c>
      <c r="AG125" s="297">
        <f t="shared" si="70"/>
        <v>0</v>
      </c>
      <c r="AH125" s="297">
        <f t="shared" si="70"/>
        <v>0</v>
      </c>
      <c r="AI125" s="297">
        <f t="shared" si="70"/>
        <v>0</v>
      </c>
      <c r="AJ125" s="297">
        <f t="shared" si="70"/>
        <v>0</v>
      </c>
      <c r="AK125" s="297">
        <f t="shared" si="70"/>
        <v>0</v>
      </c>
      <c r="AL125" s="297">
        <f t="shared" si="70"/>
        <v>0</v>
      </c>
      <c r="AM125" s="297">
        <f t="shared" si="70"/>
        <v>0</v>
      </c>
      <c r="AN125" s="297">
        <f t="shared" si="70"/>
        <v>0</v>
      </c>
      <c r="AO125" s="297">
        <f t="shared" si="70"/>
        <v>0</v>
      </c>
      <c r="AP125" s="298">
        <f t="shared" si="70"/>
        <v>0</v>
      </c>
      <c r="AQ125" s="299">
        <f t="shared" si="39"/>
        <v>0</v>
      </c>
    </row>
    <row r="126" spans="2:43" s="170" customFormat="1" ht="13.5" customHeight="1">
      <c r="B126" s="282">
        <v>33</v>
      </c>
      <c r="C126" s="291" t="str">
        <v>教育・研究</v>
      </c>
      <c r="D126" s="296">
        <f t="shared" ref="D126:AP126" si="71">D$91*D83</f>
        <v>0</v>
      </c>
      <c r="E126" s="297">
        <f t="shared" si="71"/>
        <v>0</v>
      </c>
      <c r="F126" s="297">
        <f t="shared" si="71"/>
        <v>0</v>
      </c>
      <c r="G126" s="297">
        <f t="shared" si="71"/>
        <v>0</v>
      </c>
      <c r="H126" s="297">
        <f t="shared" si="71"/>
        <v>0</v>
      </c>
      <c r="I126" s="297">
        <f t="shared" si="71"/>
        <v>0</v>
      </c>
      <c r="J126" s="297">
        <f t="shared" si="71"/>
        <v>0</v>
      </c>
      <c r="K126" s="297">
        <f t="shared" si="71"/>
        <v>0</v>
      </c>
      <c r="L126" s="297">
        <f t="shared" si="71"/>
        <v>0</v>
      </c>
      <c r="M126" s="297">
        <f t="shared" si="71"/>
        <v>0</v>
      </c>
      <c r="N126" s="297">
        <f t="shared" si="71"/>
        <v>0</v>
      </c>
      <c r="O126" s="297">
        <f t="shared" si="71"/>
        <v>0</v>
      </c>
      <c r="P126" s="297">
        <f t="shared" si="71"/>
        <v>0</v>
      </c>
      <c r="Q126" s="297">
        <f t="shared" si="71"/>
        <v>0</v>
      </c>
      <c r="R126" s="297">
        <f t="shared" si="71"/>
        <v>0</v>
      </c>
      <c r="S126" s="297">
        <f t="shared" si="71"/>
        <v>0</v>
      </c>
      <c r="T126" s="297">
        <f t="shared" si="71"/>
        <v>0</v>
      </c>
      <c r="U126" s="297">
        <f t="shared" si="71"/>
        <v>0</v>
      </c>
      <c r="V126" s="297">
        <f t="shared" si="71"/>
        <v>0</v>
      </c>
      <c r="W126" s="297">
        <f t="shared" si="71"/>
        <v>0</v>
      </c>
      <c r="X126" s="297">
        <f t="shared" si="71"/>
        <v>0</v>
      </c>
      <c r="Y126" s="297">
        <f t="shared" si="71"/>
        <v>0</v>
      </c>
      <c r="Z126" s="297">
        <f t="shared" si="71"/>
        <v>0</v>
      </c>
      <c r="AA126" s="297">
        <f t="shared" si="71"/>
        <v>0</v>
      </c>
      <c r="AB126" s="297">
        <f t="shared" si="71"/>
        <v>0</v>
      </c>
      <c r="AC126" s="297">
        <f t="shared" si="71"/>
        <v>0</v>
      </c>
      <c r="AD126" s="297">
        <f t="shared" si="71"/>
        <v>0</v>
      </c>
      <c r="AE126" s="297">
        <f t="shared" si="71"/>
        <v>0</v>
      </c>
      <c r="AF126" s="297">
        <f t="shared" si="71"/>
        <v>0</v>
      </c>
      <c r="AG126" s="297">
        <f t="shared" si="71"/>
        <v>0</v>
      </c>
      <c r="AH126" s="297">
        <f t="shared" si="71"/>
        <v>0</v>
      </c>
      <c r="AI126" s="297">
        <f t="shared" si="71"/>
        <v>0</v>
      </c>
      <c r="AJ126" s="297">
        <f t="shared" si="71"/>
        <v>0</v>
      </c>
      <c r="AK126" s="297">
        <f t="shared" si="71"/>
        <v>0</v>
      </c>
      <c r="AL126" s="297">
        <f t="shared" si="71"/>
        <v>0</v>
      </c>
      <c r="AM126" s="297">
        <f t="shared" si="71"/>
        <v>0</v>
      </c>
      <c r="AN126" s="297">
        <f t="shared" si="71"/>
        <v>0</v>
      </c>
      <c r="AO126" s="297">
        <f t="shared" si="71"/>
        <v>0</v>
      </c>
      <c r="AP126" s="298">
        <f t="shared" si="71"/>
        <v>0</v>
      </c>
      <c r="AQ126" s="299">
        <f t="shared" si="39"/>
        <v>0</v>
      </c>
    </row>
    <row r="127" spans="2:43" s="170" customFormat="1" ht="13.5" customHeight="1">
      <c r="B127" s="282">
        <v>34</v>
      </c>
      <c r="C127" s="291" t="str">
        <v>医療・福祉</v>
      </c>
      <c r="D127" s="296">
        <f t="shared" ref="D127:AP127" si="72">D$91*D84</f>
        <v>0</v>
      </c>
      <c r="E127" s="297">
        <f t="shared" si="72"/>
        <v>0</v>
      </c>
      <c r="F127" s="297">
        <f t="shared" si="72"/>
        <v>0</v>
      </c>
      <c r="G127" s="297">
        <f t="shared" si="72"/>
        <v>0</v>
      </c>
      <c r="H127" s="297">
        <f t="shared" si="72"/>
        <v>0</v>
      </c>
      <c r="I127" s="297">
        <f t="shared" si="72"/>
        <v>0</v>
      </c>
      <c r="J127" s="297">
        <f t="shared" si="72"/>
        <v>0</v>
      </c>
      <c r="K127" s="297">
        <f t="shared" si="72"/>
        <v>0</v>
      </c>
      <c r="L127" s="297">
        <f t="shared" si="72"/>
        <v>0</v>
      </c>
      <c r="M127" s="297">
        <f t="shared" si="72"/>
        <v>0</v>
      </c>
      <c r="N127" s="297">
        <f t="shared" si="72"/>
        <v>0</v>
      </c>
      <c r="O127" s="297">
        <f t="shared" si="72"/>
        <v>0</v>
      </c>
      <c r="P127" s="297">
        <f t="shared" si="72"/>
        <v>0</v>
      </c>
      <c r="Q127" s="297">
        <f t="shared" si="72"/>
        <v>0</v>
      </c>
      <c r="R127" s="297">
        <f t="shared" si="72"/>
        <v>0</v>
      </c>
      <c r="S127" s="297">
        <f t="shared" si="72"/>
        <v>0</v>
      </c>
      <c r="T127" s="297">
        <f t="shared" si="72"/>
        <v>0</v>
      </c>
      <c r="U127" s="297">
        <f t="shared" si="72"/>
        <v>0</v>
      </c>
      <c r="V127" s="297">
        <f t="shared" si="72"/>
        <v>0</v>
      </c>
      <c r="W127" s="297">
        <f t="shared" si="72"/>
        <v>0</v>
      </c>
      <c r="X127" s="297">
        <f t="shared" si="72"/>
        <v>0</v>
      </c>
      <c r="Y127" s="297">
        <f t="shared" si="72"/>
        <v>0</v>
      </c>
      <c r="Z127" s="297">
        <f t="shared" si="72"/>
        <v>0</v>
      </c>
      <c r="AA127" s="297">
        <f t="shared" si="72"/>
        <v>0</v>
      </c>
      <c r="AB127" s="297">
        <f t="shared" si="72"/>
        <v>0</v>
      </c>
      <c r="AC127" s="297">
        <f t="shared" si="72"/>
        <v>0</v>
      </c>
      <c r="AD127" s="297">
        <f t="shared" si="72"/>
        <v>0</v>
      </c>
      <c r="AE127" s="297">
        <f t="shared" si="72"/>
        <v>0</v>
      </c>
      <c r="AF127" s="297">
        <f t="shared" si="72"/>
        <v>0</v>
      </c>
      <c r="AG127" s="297">
        <f t="shared" si="72"/>
        <v>0</v>
      </c>
      <c r="AH127" s="297">
        <f t="shared" si="72"/>
        <v>0</v>
      </c>
      <c r="AI127" s="297">
        <f t="shared" si="72"/>
        <v>0</v>
      </c>
      <c r="AJ127" s="297">
        <f t="shared" si="72"/>
        <v>0</v>
      </c>
      <c r="AK127" s="297">
        <f t="shared" si="72"/>
        <v>0</v>
      </c>
      <c r="AL127" s="297">
        <f t="shared" si="72"/>
        <v>0</v>
      </c>
      <c r="AM127" s="297">
        <f t="shared" si="72"/>
        <v>0</v>
      </c>
      <c r="AN127" s="297">
        <f t="shared" si="72"/>
        <v>0</v>
      </c>
      <c r="AO127" s="297">
        <f t="shared" si="72"/>
        <v>0</v>
      </c>
      <c r="AP127" s="297">
        <f t="shared" si="72"/>
        <v>0</v>
      </c>
      <c r="AQ127" s="299">
        <f t="shared" si="39"/>
        <v>0</v>
      </c>
    </row>
    <row r="128" spans="2:43" s="170" customFormat="1" ht="13.5" customHeight="1">
      <c r="B128" s="282">
        <v>35</v>
      </c>
      <c r="C128" s="291" t="str">
        <v>他に分類されない会員制団体</v>
      </c>
      <c r="D128" s="296">
        <f t="shared" ref="D128:AP128" si="73">D$91*D85</f>
        <v>0</v>
      </c>
      <c r="E128" s="297">
        <f t="shared" si="73"/>
        <v>0</v>
      </c>
      <c r="F128" s="297">
        <f t="shared" si="73"/>
        <v>0</v>
      </c>
      <c r="G128" s="297">
        <f t="shared" si="73"/>
        <v>0</v>
      </c>
      <c r="H128" s="297">
        <f t="shared" si="73"/>
        <v>0</v>
      </c>
      <c r="I128" s="297">
        <f t="shared" si="73"/>
        <v>0</v>
      </c>
      <c r="J128" s="297">
        <f t="shared" si="73"/>
        <v>0</v>
      </c>
      <c r="K128" s="297">
        <f t="shared" si="73"/>
        <v>0</v>
      </c>
      <c r="L128" s="297">
        <f t="shared" si="73"/>
        <v>0</v>
      </c>
      <c r="M128" s="297">
        <f t="shared" si="73"/>
        <v>0</v>
      </c>
      <c r="N128" s="297">
        <f t="shared" si="73"/>
        <v>0</v>
      </c>
      <c r="O128" s="297">
        <f t="shared" si="73"/>
        <v>0</v>
      </c>
      <c r="P128" s="297">
        <f t="shared" si="73"/>
        <v>0</v>
      </c>
      <c r="Q128" s="297">
        <f t="shared" si="73"/>
        <v>0</v>
      </c>
      <c r="R128" s="297">
        <f t="shared" si="73"/>
        <v>0</v>
      </c>
      <c r="S128" s="297">
        <f t="shared" si="73"/>
        <v>0</v>
      </c>
      <c r="T128" s="297">
        <f t="shared" si="73"/>
        <v>0</v>
      </c>
      <c r="U128" s="297">
        <f t="shared" si="73"/>
        <v>0</v>
      </c>
      <c r="V128" s="297">
        <f t="shared" si="73"/>
        <v>0</v>
      </c>
      <c r="W128" s="297">
        <f t="shared" si="73"/>
        <v>0</v>
      </c>
      <c r="X128" s="297">
        <f t="shared" si="73"/>
        <v>0</v>
      </c>
      <c r="Y128" s="297">
        <f t="shared" si="73"/>
        <v>0</v>
      </c>
      <c r="Z128" s="297">
        <f t="shared" si="73"/>
        <v>0</v>
      </c>
      <c r="AA128" s="297">
        <f t="shared" si="73"/>
        <v>0</v>
      </c>
      <c r="AB128" s="297">
        <f t="shared" si="73"/>
        <v>0</v>
      </c>
      <c r="AC128" s="297">
        <f t="shared" si="73"/>
        <v>0</v>
      </c>
      <c r="AD128" s="297">
        <f t="shared" si="73"/>
        <v>0</v>
      </c>
      <c r="AE128" s="297">
        <f t="shared" si="73"/>
        <v>0</v>
      </c>
      <c r="AF128" s="297">
        <f t="shared" si="73"/>
        <v>0</v>
      </c>
      <c r="AG128" s="297">
        <f t="shared" si="73"/>
        <v>0</v>
      </c>
      <c r="AH128" s="297">
        <f t="shared" si="73"/>
        <v>0</v>
      </c>
      <c r="AI128" s="297">
        <f t="shared" si="73"/>
        <v>0</v>
      </c>
      <c r="AJ128" s="297">
        <f t="shared" si="73"/>
        <v>0</v>
      </c>
      <c r="AK128" s="297">
        <f t="shared" si="73"/>
        <v>0</v>
      </c>
      <c r="AL128" s="297">
        <f t="shared" si="73"/>
        <v>0</v>
      </c>
      <c r="AM128" s="297">
        <f t="shared" si="73"/>
        <v>0</v>
      </c>
      <c r="AN128" s="297">
        <f t="shared" si="73"/>
        <v>0</v>
      </c>
      <c r="AO128" s="297">
        <f t="shared" si="73"/>
        <v>0</v>
      </c>
      <c r="AP128" s="297">
        <f t="shared" si="73"/>
        <v>0</v>
      </c>
      <c r="AQ128" s="299">
        <f t="shared" si="39"/>
        <v>0</v>
      </c>
    </row>
    <row r="129" spans="2:43" s="170" customFormat="1" ht="13.5" customHeight="1">
      <c r="B129" s="282">
        <v>36</v>
      </c>
      <c r="C129" s="291" t="str">
        <v>対事業所サービス</v>
      </c>
      <c r="D129" s="296">
        <f t="shared" ref="D129:AP129" si="74">D$91*D86</f>
        <v>0</v>
      </c>
      <c r="E129" s="297">
        <f t="shared" si="74"/>
        <v>0</v>
      </c>
      <c r="F129" s="297">
        <f t="shared" si="74"/>
        <v>0</v>
      </c>
      <c r="G129" s="297">
        <f t="shared" si="74"/>
        <v>0</v>
      </c>
      <c r="H129" s="297">
        <f t="shared" si="74"/>
        <v>0</v>
      </c>
      <c r="I129" s="297">
        <f t="shared" si="74"/>
        <v>0</v>
      </c>
      <c r="J129" s="297">
        <f t="shared" si="74"/>
        <v>0</v>
      </c>
      <c r="K129" s="297">
        <f t="shared" si="74"/>
        <v>0</v>
      </c>
      <c r="L129" s="297">
        <f t="shared" si="74"/>
        <v>0</v>
      </c>
      <c r="M129" s="297">
        <f t="shared" si="74"/>
        <v>0</v>
      </c>
      <c r="N129" s="297">
        <f t="shared" si="74"/>
        <v>0</v>
      </c>
      <c r="O129" s="297">
        <f t="shared" si="74"/>
        <v>0</v>
      </c>
      <c r="P129" s="297">
        <f t="shared" si="74"/>
        <v>0</v>
      </c>
      <c r="Q129" s="297">
        <f t="shared" si="74"/>
        <v>0</v>
      </c>
      <c r="R129" s="297">
        <f t="shared" si="74"/>
        <v>0</v>
      </c>
      <c r="S129" s="297">
        <f t="shared" si="74"/>
        <v>0</v>
      </c>
      <c r="T129" s="297">
        <f t="shared" si="74"/>
        <v>0</v>
      </c>
      <c r="U129" s="297">
        <f t="shared" si="74"/>
        <v>0</v>
      </c>
      <c r="V129" s="297">
        <f t="shared" si="74"/>
        <v>0</v>
      </c>
      <c r="W129" s="297">
        <f t="shared" si="74"/>
        <v>0</v>
      </c>
      <c r="X129" s="297">
        <f t="shared" si="74"/>
        <v>0</v>
      </c>
      <c r="Y129" s="297">
        <f t="shared" si="74"/>
        <v>0</v>
      </c>
      <c r="Z129" s="297">
        <f t="shared" si="74"/>
        <v>0</v>
      </c>
      <c r="AA129" s="297">
        <f t="shared" si="74"/>
        <v>0</v>
      </c>
      <c r="AB129" s="297">
        <f t="shared" si="74"/>
        <v>0</v>
      </c>
      <c r="AC129" s="297">
        <f t="shared" si="74"/>
        <v>0</v>
      </c>
      <c r="AD129" s="297">
        <f t="shared" si="74"/>
        <v>0</v>
      </c>
      <c r="AE129" s="297">
        <f t="shared" si="74"/>
        <v>0</v>
      </c>
      <c r="AF129" s="297">
        <f t="shared" si="74"/>
        <v>0</v>
      </c>
      <c r="AG129" s="297">
        <f t="shared" si="74"/>
        <v>0</v>
      </c>
      <c r="AH129" s="297">
        <f t="shared" si="74"/>
        <v>0</v>
      </c>
      <c r="AI129" s="297">
        <f t="shared" si="74"/>
        <v>0</v>
      </c>
      <c r="AJ129" s="297">
        <f t="shared" si="74"/>
        <v>0</v>
      </c>
      <c r="AK129" s="297">
        <f t="shared" si="74"/>
        <v>0</v>
      </c>
      <c r="AL129" s="297">
        <f t="shared" si="74"/>
        <v>0</v>
      </c>
      <c r="AM129" s="297">
        <f t="shared" si="74"/>
        <v>0</v>
      </c>
      <c r="AN129" s="297">
        <f t="shared" si="74"/>
        <v>0</v>
      </c>
      <c r="AO129" s="297">
        <f t="shared" si="74"/>
        <v>0</v>
      </c>
      <c r="AP129" s="297">
        <f t="shared" si="74"/>
        <v>0</v>
      </c>
      <c r="AQ129" s="299">
        <f t="shared" si="39"/>
        <v>0</v>
      </c>
    </row>
    <row r="130" spans="2:43" s="170" customFormat="1" ht="13.5" customHeight="1">
      <c r="B130" s="282">
        <v>37</v>
      </c>
      <c r="C130" s="291" t="str">
        <v>対個人サービス</v>
      </c>
      <c r="D130" s="296">
        <f t="shared" ref="D130:AP130" si="75">D$91*D87</f>
        <v>0</v>
      </c>
      <c r="E130" s="297">
        <f t="shared" si="75"/>
        <v>0</v>
      </c>
      <c r="F130" s="297">
        <f t="shared" si="75"/>
        <v>0</v>
      </c>
      <c r="G130" s="297">
        <f t="shared" si="75"/>
        <v>0</v>
      </c>
      <c r="H130" s="297">
        <f t="shared" si="75"/>
        <v>0</v>
      </c>
      <c r="I130" s="297">
        <f t="shared" si="75"/>
        <v>0</v>
      </c>
      <c r="J130" s="297">
        <f t="shared" si="75"/>
        <v>0</v>
      </c>
      <c r="K130" s="297">
        <f t="shared" si="75"/>
        <v>0</v>
      </c>
      <c r="L130" s="297">
        <f t="shared" si="75"/>
        <v>0</v>
      </c>
      <c r="M130" s="297">
        <f t="shared" si="75"/>
        <v>0</v>
      </c>
      <c r="N130" s="297">
        <f t="shared" si="75"/>
        <v>0</v>
      </c>
      <c r="O130" s="297">
        <f t="shared" si="75"/>
        <v>0</v>
      </c>
      <c r="P130" s="297">
        <f t="shared" si="75"/>
        <v>0</v>
      </c>
      <c r="Q130" s="297">
        <f t="shared" si="75"/>
        <v>0</v>
      </c>
      <c r="R130" s="297">
        <f t="shared" si="75"/>
        <v>0</v>
      </c>
      <c r="S130" s="297">
        <f t="shared" si="75"/>
        <v>0</v>
      </c>
      <c r="T130" s="297">
        <f t="shared" si="75"/>
        <v>0</v>
      </c>
      <c r="U130" s="297">
        <f t="shared" si="75"/>
        <v>0</v>
      </c>
      <c r="V130" s="297">
        <f t="shared" si="75"/>
        <v>0</v>
      </c>
      <c r="W130" s="297">
        <f t="shared" si="75"/>
        <v>0</v>
      </c>
      <c r="X130" s="297">
        <f t="shared" si="75"/>
        <v>0</v>
      </c>
      <c r="Y130" s="297">
        <f t="shared" si="75"/>
        <v>0</v>
      </c>
      <c r="Z130" s="297">
        <f t="shared" si="75"/>
        <v>0</v>
      </c>
      <c r="AA130" s="297">
        <f t="shared" si="75"/>
        <v>0</v>
      </c>
      <c r="AB130" s="297">
        <f t="shared" si="75"/>
        <v>0</v>
      </c>
      <c r="AC130" s="297">
        <f t="shared" si="75"/>
        <v>0</v>
      </c>
      <c r="AD130" s="297">
        <f t="shared" si="75"/>
        <v>0</v>
      </c>
      <c r="AE130" s="297">
        <f t="shared" si="75"/>
        <v>0</v>
      </c>
      <c r="AF130" s="297">
        <f t="shared" si="75"/>
        <v>0</v>
      </c>
      <c r="AG130" s="297">
        <f t="shared" si="75"/>
        <v>0</v>
      </c>
      <c r="AH130" s="297">
        <f t="shared" si="75"/>
        <v>0</v>
      </c>
      <c r="AI130" s="297">
        <f t="shared" si="75"/>
        <v>0</v>
      </c>
      <c r="AJ130" s="297">
        <f t="shared" si="75"/>
        <v>0</v>
      </c>
      <c r="AK130" s="297">
        <f t="shared" si="75"/>
        <v>0</v>
      </c>
      <c r="AL130" s="297">
        <f t="shared" si="75"/>
        <v>0</v>
      </c>
      <c r="AM130" s="297">
        <f t="shared" si="75"/>
        <v>0</v>
      </c>
      <c r="AN130" s="297">
        <f t="shared" si="75"/>
        <v>0</v>
      </c>
      <c r="AO130" s="297">
        <f t="shared" si="75"/>
        <v>0</v>
      </c>
      <c r="AP130" s="297">
        <f t="shared" si="75"/>
        <v>0</v>
      </c>
      <c r="AQ130" s="299">
        <f t="shared" si="39"/>
        <v>0</v>
      </c>
    </row>
    <row r="131" spans="2:43" s="170" customFormat="1" ht="13.5" customHeight="1">
      <c r="B131" s="282">
        <v>38</v>
      </c>
      <c r="C131" s="291" t="str">
        <v>事務用品</v>
      </c>
      <c r="D131" s="296">
        <f t="shared" ref="D131:AP131" si="76">D$91*D88</f>
        <v>0</v>
      </c>
      <c r="E131" s="297">
        <f t="shared" si="76"/>
        <v>0</v>
      </c>
      <c r="F131" s="297">
        <f t="shared" si="76"/>
        <v>0</v>
      </c>
      <c r="G131" s="297">
        <f t="shared" si="76"/>
        <v>0</v>
      </c>
      <c r="H131" s="297">
        <f t="shared" si="76"/>
        <v>0</v>
      </c>
      <c r="I131" s="297">
        <f t="shared" si="76"/>
        <v>0</v>
      </c>
      <c r="J131" s="297">
        <f t="shared" si="76"/>
        <v>0</v>
      </c>
      <c r="K131" s="297">
        <f t="shared" si="76"/>
        <v>0</v>
      </c>
      <c r="L131" s="297">
        <f t="shared" si="76"/>
        <v>0</v>
      </c>
      <c r="M131" s="297">
        <f t="shared" si="76"/>
        <v>0</v>
      </c>
      <c r="N131" s="297">
        <f t="shared" si="76"/>
        <v>0</v>
      </c>
      <c r="O131" s="297">
        <f t="shared" si="76"/>
        <v>0</v>
      </c>
      <c r="P131" s="297">
        <f t="shared" si="76"/>
        <v>0</v>
      </c>
      <c r="Q131" s="297">
        <f t="shared" si="76"/>
        <v>0</v>
      </c>
      <c r="R131" s="297">
        <f t="shared" si="76"/>
        <v>0</v>
      </c>
      <c r="S131" s="297">
        <f t="shared" si="76"/>
        <v>0</v>
      </c>
      <c r="T131" s="297">
        <f t="shared" si="76"/>
        <v>0</v>
      </c>
      <c r="U131" s="297">
        <f t="shared" si="76"/>
        <v>0</v>
      </c>
      <c r="V131" s="297">
        <f t="shared" si="76"/>
        <v>0</v>
      </c>
      <c r="W131" s="297">
        <f t="shared" si="76"/>
        <v>0</v>
      </c>
      <c r="X131" s="297">
        <f t="shared" si="76"/>
        <v>0</v>
      </c>
      <c r="Y131" s="297">
        <f t="shared" si="76"/>
        <v>0</v>
      </c>
      <c r="Z131" s="297">
        <f t="shared" si="76"/>
        <v>0</v>
      </c>
      <c r="AA131" s="297">
        <f t="shared" si="76"/>
        <v>0</v>
      </c>
      <c r="AB131" s="297">
        <f t="shared" si="76"/>
        <v>0</v>
      </c>
      <c r="AC131" s="297">
        <f t="shared" si="76"/>
        <v>0</v>
      </c>
      <c r="AD131" s="297">
        <f t="shared" si="76"/>
        <v>0</v>
      </c>
      <c r="AE131" s="297">
        <f t="shared" si="76"/>
        <v>0</v>
      </c>
      <c r="AF131" s="297">
        <f t="shared" si="76"/>
        <v>0</v>
      </c>
      <c r="AG131" s="297">
        <f t="shared" si="76"/>
        <v>0</v>
      </c>
      <c r="AH131" s="297">
        <f t="shared" si="76"/>
        <v>0</v>
      </c>
      <c r="AI131" s="297">
        <f t="shared" si="76"/>
        <v>0</v>
      </c>
      <c r="AJ131" s="297">
        <f t="shared" si="76"/>
        <v>0</v>
      </c>
      <c r="AK131" s="297">
        <f t="shared" si="76"/>
        <v>0</v>
      </c>
      <c r="AL131" s="297">
        <f t="shared" si="76"/>
        <v>0</v>
      </c>
      <c r="AM131" s="297">
        <f t="shared" si="76"/>
        <v>0</v>
      </c>
      <c r="AN131" s="297">
        <f t="shared" si="76"/>
        <v>0</v>
      </c>
      <c r="AO131" s="297">
        <f t="shared" si="76"/>
        <v>0</v>
      </c>
      <c r="AP131" s="297">
        <f t="shared" si="76"/>
        <v>0</v>
      </c>
      <c r="AQ131" s="299">
        <f t="shared" si="39"/>
        <v>0</v>
      </c>
    </row>
    <row r="132" spans="2:43" s="170" customFormat="1" ht="13.5" customHeight="1">
      <c r="B132" s="284">
        <v>39</v>
      </c>
      <c r="C132" s="300" t="str">
        <v>分類不明</v>
      </c>
      <c r="D132" s="301">
        <f t="shared" ref="D132:AP132" si="77">D$91*D89</f>
        <v>0</v>
      </c>
      <c r="E132" s="302">
        <f t="shared" si="77"/>
        <v>0</v>
      </c>
      <c r="F132" s="302">
        <f t="shared" si="77"/>
        <v>0</v>
      </c>
      <c r="G132" s="302">
        <f t="shared" si="77"/>
        <v>0</v>
      </c>
      <c r="H132" s="302">
        <f t="shared" si="77"/>
        <v>0</v>
      </c>
      <c r="I132" s="302">
        <f t="shared" si="77"/>
        <v>0</v>
      </c>
      <c r="J132" s="302">
        <f t="shared" si="77"/>
        <v>0</v>
      </c>
      <c r="K132" s="302">
        <f t="shared" si="77"/>
        <v>0</v>
      </c>
      <c r="L132" s="302">
        <f t="shared" si="77"/>
        <v>0</v>
      </c>
      <c r="M132" s="302">
        <f t="shared" si="77"/>
        <v>0</v>
      </c>
      <c r="N132" s="302">
        <f t="shared" si="77"/>
        <v>0</v>
      </c>
      <c r="O132" s="302">
        <f t="shared" si="77"/>
        <v>0</v>
      </c>
      <c r="P132" s="302">
        <f t="shared" si="77"/>
        <v>0</v>
      </c>
      <c r="Q132" s="302">
        <f t="shared" si="77"/>
        <v>0</v>
      </c>
      <c r="R132" s="302">
        <f t="shared" si="77"/>
        <v>0</v>
      </c>
      <c r="S132" s="302">
        <f t="shared" si="77"/>
        <v>0</v>
      </c>
      <c r="T132" s="302">
        <f t="shared" si="77"/>
        <v>0</v>
      </c>
      <c r="U132" s="302">
        <f t="shared" si="77"/>
        <v>0</v>
      </c>
      <c r="V132" s="302">
        <f t="shared" si="77"/>
        <v>0</v>
      </c>
      <c r="W132" s="302">
        <f t="shared" si="77"/>
        <v>0</v>
      </c>
      <c r="X132" s="302">
        <f t="shared" si="77"/>
        <v>0</v>
      </c>
      <c r="Y132" s="302">
        <f t="shared" si="77"/>
        <v>0</v>
      </c>
      <c r="Z132" s="302">
        <f t="shared" si="77"/>
        <v>0</v>
      </c>
      <c r="AA132" s="302">
        <f t="shared" si="77"/>
        <v>0</v>
      </c>
      <c r="AB132" s="302">
        <f t="shared" si="77"/>
        <v>0</v>
      </c>
      <c r="AC132" s="302">
        <f t="shared" si="77"/>
        <v>0</v>
      </c>
      <c r="AD132" s="302">
        <f t="shared" si="77"/>
        <v>0</v>
      </c>
      <c r="AE132" s="302">
        <f t="shared" si="77"/>
        <v>0</v>
      </c>
      <c r="AF132" s="302">
        <f t="shared" si="77"/>
        <v>0</v>
      </c>
      <c r="AG132" s="302">
        <f t="shared" si="77"/>
        <v>0</v>
      </c>
      <c r="AH132" s="302">
        <f t="shared" si="77"/>
        <v>0</v>
      </c>
      <c r="AI132" s="302">
        <f t="shared" si="77"/>
        <v>0</v>
      </c>
      <c r="AJ132" s="302">
        <f t="shared" si="77"/>
        <v>0</v>
      </c>
      <c r="AK132" s="302">
        <f t="shared" si="77"/>
        <v>0</v>
      </c>
      <c r="AL132" s="302">
        <f t="shared" si="77"/>
        <v>0</v>
      </c>
      <c r="AM132" s="302">
        <f t="shared" si="77"/>
        <v>0</v>
      </c>
      <c r="AN132" s="302">
        <f t="shared" si="77"/>
        <v>0</v>
      </c>
      <c r="AO132" s="302">
        <f t="shared" si="77"/>
        <v>0</v>
      </c>
      <c r="AP132" s="297">
        <f t="shared" si="77"/>
        <v>0</v>
      </c>
      <c r="AQ132" s="303">
        <f t="shared" si="39"/>
        <v>0</v>
      </c>
    </row>
    <row r="133" spans="2:43" ht="13.5" customHeight="1">
      <c r="B133" s="304"/>
      <c r="C133" s="305" t="s">
        <v>56</v>
      </c>
      <c r="D133" s="306">
        <f>SUM(D94:D132)</f>
        <v>0</v>
      </c>
      <c r="E133" s="306">
        <f t="shared" ref="E133:AP133" si="78">SUM(E94:E132)</f>
        <v>0</v>
      </c>
      <c r="F133" s="306">
        <f t="shared" si="78"/>
        <v>0</v>
      </c>
      <c r="G133" s="306">
        <f t="shared" si="78"/>
        <v>0</v>
      </c>
      <c r="H133" s="306">
        <f t="shared" si="78"/>
        <v>0</v>
      </c>
      <c r="I133" s="306">
        <f t="shared" si="78"/>
        <v>0</v>
      </c>
      <c r="J133" s="306">
        <f t="shared" si="78"/>
        <v>0</v>
      </c>
      <c r="K133" s="306">
        <f t="shared" si="78"/>
        <v>0</v>
      </c>
      <c r="L133" s="306">
        <f t="shared" si="78"/>
        <v>0</v>
      </c>
      <c r="M133" s="306">
        <f t="shared" si="78"/>
        <v>0</v>
      </c>
      <c r="N133" s="306">
        <f t="shared" si="78"/>
        <v>0</v>
      </c>
      <c r="O133" s="306">
        <f t="shared" si="78"/>
        <v>0</v>
      </c>
      <c r="P133" s="306">
        <f t="shared" si="78"/>
        <v>0</v>
      </c>
      <c r="Q133" s="306">
        <f t="shared" si="78"/>
        <v>0</v>
      </c>
      <c r="R133" s="306">
        <f t="shared" si="78"/>
        <v>0</v>
      </c>
      <c r="S133" s="306">
        <f t="shared" si="78"/>
        <v>0</v>
      </c>
      <c r="T133" s="306">
        <f t="shared" si="78"/>
        <v>0</v>
      </c>
      <c r="U133" s="306">
        <f t="shared" si="78"/>
        <v>0</v>
      </c>
      <c r="V133" s="306">
        <f t="shared" si="78"/>
        <v>0</v>
      </c>
      <c r="W133" s="306">
        <f t="shared" si="78"/>
        <v>0</v>
      </c>
      <c r="X133" s="306">
        <f t="shared" si="78"/>
        <v>0</v>
      </c>
      <c r="Y133" s="306">
        <f t="shared" si="78"/>
        <v>0</v>
      </c>
      <c r="Z133" s="306">
        <f t="shared" si="78"/>
        <v>0</v>
      </c>
      <c r="AA133" s="306">
        <f t="shared" si="78"/>
        <v>0</v>
      </c>
      <c r="AB133" s="306">
        <f t="shared" si="78"/>
        <v>0</v>
      </c>
      <c r="AC133" s="306">
        <f t="shared" si="78"/>
        <v>0</v>
      </c>
      <c r="AD133" s="306">
        <f t="shared" si="78"/>
        <v>0</v>
      </c>
      <c r="AE133" s="306">
        <f t="shared" si="78"/>
        <v>0</v>
      </c>
      <c r="AF133" s="306">
        <f t="shared" si="78"/>
        <v>0</v>
      </c>
      <c r="AG133" s="306">
        <f t="shared" si="78"/>
        <v>0</v>
      </c>
      <c r="AH133" s="306">
        <f t="shared" si="78"/>
        <v>0</v>
      </c>
      <c r="AI133" s="306">
        <f t="shared" si="78"/>
        <v>0</v>
      </c>
      <c r="AJ133" s="306">
        <f t="shared" si="78"/>
        <v>0</v>
      </c>
      <c r="AK133" s="306">
        <f t="shared" si="78"/>
        <v>0</v>
      </c>
      <c r="AL133" s="306">
        <f t="shared" si="78"/>
        <v>0</v>
      </c>
      <c r="AM133" s="306">
        <f t="shared" si="78"/>
        <v>0</v>
      </c>
      <c r="AN133" s="306">
        <f t="shared" si="78"/>
        <v>0</v>
      </c>
      <c r="AO133" s="307">
        <f t="shared" si="78"/>
        <v>0</v>
      </c>
      <c r="AP133" s="308">
        <f t="shared" si="78"/>
        <v>0</v>
      </c>
      <c r="AQ133" s="309">
        <f>SUM(AQ94:AQ132)</f>
        <v>0</v>
      </c>
    </row>
    <row r="134" spans="2:43" ht="13.5">
      <c r="C134" s="170"/>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310"/>
      <c r="AP134" s="311"/>
      <c r="AQ134" s="312"/>
    </row>
    <row r="135" spans="2:43" ht="14.25" thickBot="1">
      <c r="B135" s="261"/>
      <c r="C135" s="28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310"/>
      <c r="AP135" s="313"/>
      <c r="AQ135" s="312"/>
    </row>
    <row r="136" spans="2:43" ht="13.5">
      <c r="B136" s="262"/>
      <c r="C136" s="314"/>
      <c r="D136" s="278"/>
      <c r="E136" s="315"/>
      <c r="F136" s="278"/>
      <c r="G136" s="316"/>
      <c r="H136" s="278"/>
      <c r="I136" s="316"/>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310"/>
      <c r="AP136" s="313"/>
      <c r="AQ136" s="312"/>
    </row>
    <row r="137" spans="2:43" ht="35.65" customHeight="1">
      <c r="B137" s="317" t="s">
        <v>155</v>
      </c>
      <c r="C137" s="266" t="s">
        <v>35</v>
      </c>
      <c r="D137" s="278"/>
      <c r="E137" s="318" t="s">
        <v>157</v>
      </c>
      <c r="F137" s="278"/>
      <c r="G137" s="319" t="s">
        <v>158</v>
      </c>
      <c r="H137" s="278"/>
      <c r="I137" s="319" t="s">
        <v>159</v>
      </c>
      <c r="J137" s="278"/>
      <c r="K137" s="278"/>
      <c r="L137" s="278"/>
      <c r="M137" s="278"/>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c r="AO137" s="310"/>
      <c r="AP137" s="313"/>
      <c r="AQ137" s="312"/>
    </row>
    <row r="138" spans="2:43" ht="13.5" customHeight="1">
      <c r="B138" s="597">
        <f t="shared" ref="B138:C157" si="79">B51</f>
        <v>1</v>
      </c>
      <c r="C138" s="600" t="str">
        <f t="shared" si="79"/>
        <v>農業</v>
      </c>
      <c r="D138" s="321"/>
      <c r="E138" s="322">
        <f t="shared" ref="E138:E151" si="80">AQ94</f>
        <v>0</v>
      </c>
      <c r="F138" s="321"/>
      <c r="G138" s="323">
        <f>係数!D5</f>
        <v>0.41812547062374372</v>
      </c>
      <c r="H138" s="321"/>
      <c r="I138" s="324">
        <f>E138*G138</f>
        <v>0</v>
      </c>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310"/>
      <c r="AP138" s="313"/>
      <c r="AQ138" s="312"/>
    </row>
    <row r="139" spans="2:43" ht="13.5" customHeight="1">
      <c r="B139" s="597">
        <f t="shared" si="79"/>
        <v>2</v>
      </c>
      <c r="C139" s="600" t="str">
        <f t="shared" si="79"/>
        <v>林業</v>
      </c>
      <c r="D139" s="321"/>
      <c r="E139" s="325">
        <f t="shared" si="80"/>
        <v>0</v>
      </c>
      <c r="F139" s="321"/>
      <c r="G139" s="323">
        <f>係数!E5</f>
        <v>0.49680585131006383</v>
      </c>
      <c r="H139" s="321"/>
      <c r="I139" s="324">
        <f t="shared" ref="I139:I176" si="81">E139*G139</f>
        <v>0</v>
      </c>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310"/>
      <c r="AP139" s="313"/>
      <c r="AQ139" s="312"/>
    </row>
    <row r="140" spans="2:43" ht="13.5" customHeight="1">
      <c r="B140" s="597">
        <f t="shared" si="79"/>
        <v>3</v>
      </c>
      <c r="C140" s="600" t="str">
        <f t="shared" si="79"/>
        <v>漁業</v>
      </c>
      <c r="D140" s="321"/>
      <c r="E140" s="325">
        <f t="shared" si="80"/>
        <v>0</v>
      </c>
      <c r="F140" s="321"/>
      <c r="G140" s="323">
        <f>係数!F5</f>
        <v>0.30725945369534902</v>
      </c>
      <c r="H140" s="321"/>
      <c r="I140" s="324">
        <f t="shared" si="81"/>
        <v>0</v>
      </c>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310"/>
      <c r="AP140" s="313"/>
      <c r="AQ140" s="312"/>
    </row>
    <row r="141" spans="2:43" ht="13.5" customHeight="1">
      <c r="B141" s="597">
        <f t="shared" si="79"/>
        <v>4</v>
      </c>
      <c r="C141" s="600" t="str">
        <f t="shared" si="79"/>
        <v>鉱業</v>
      </c>
      <c r="D141" s="321"/>
      <c r="E141" s="325">
        <f t="shared" si="80"/>
        <v>0</v>
      </c>
      <c r="F141" s="321"/>
      <c r="G141" s="323">
        <f>係数!G5</f>
        <v>1.3654800187450467E-2</v>
      </c>
      <c r="H141" s="321"/>
      <c r="I141" s="324">
        <f t="shared" si="81"/>
        <v>0</v>
      </c>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310"/>
      <c r="AP141" s="313"/>
      <c r="AQ141" s="312"/>
    </row>
    <row r="142" spans="2:43" ht="13.5" customHeight="1">
      <c r="B142" s="597">
        <f t="shared" si="79"/>
        <v>5</v>
      </c>
      <c r="C142" s="600" t="str">
        <f t="shared" si="79"/>
        <v>飲食料品</v>
      </c>
      <c r="D142" s="321"/>
      <c r="E142" s="325">
        <f t="shared" si="80"/>
        <v>0</v>
      </c>
      <c r="F142" s="321"/>
      <c r="G142" s="323">
        <f>係数!H5</f>
        <v>0.16408064726608373</v>
      </c>
      <c r="H142" s="321"/>
      <c r="I142" s="324">
        <f t="shared" si="81"/>
        <v>0</v>
      </c>
      <c r="J142" s="278"/>
      <c r="K142" s="278"/>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310"/>
      <c r="AP142" s="313"/>
      <c r="AQ142" s="312"/>
    </row>
    <row r="143" spans="2:43" ht="13.5" customHeight="1">
      <c r="B143" s="597">
        <f t="shared" si="79"/>
        <v>6</v>
      </c>
      <c r="C143" s="600" t="str">
        <f t="shared" si="79"/>
        <v>繊維製品</v>
      </c>
      <c r="D143" s="321"/>
      <c r="E143" s="325">
        <f t="shared" si="80"/>
        <v>0</v>
      </c>
      <c r="F143" s="321"/>
      <c r="G143" s="323">
        <f>係数!I5</f>
        <v>8.9550979068197201E-2</v>
      </c>
      <c r="H143" s="321"/>
      <c r="I143" s="324">
        <f t="shared" si="81"/>
        <v>0</v>
      </c>
      <c r="J143" s="278"/>
      <c r="K143" s="278"/>
      <c r="L143" s="278"/>
      <c r="M143" s="278"/>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310"/>
      <c r="AP143" s="313"/>
      <c r="AQ143" s="312"/>
    </row>
    <row r="144" spans="2:43" ht="13.5" customHeight="1">
      <c r="B144" s="597">
        <f t="shared" si="79"/>
        <v>7</v>
      </c>
      <c r="C144" s="600" t="str">
        <f t="shared" si="79"/>
        <v>パルプ・紙・木製品</v>
      </c>
      <c r="D144" s="321"/>
      <c r="E144" s="325">
        <f t="shared" si="80"/>
        <v>0</v>
      </c>
      <c r="F144" s="321"/>
      <c r="G144" s="323">
        <f>係数!J5</f>
        <v>0.20666548719536471</v>
      </c>
      <c r="H144" s="321"/>
      <c r="I144" s="324">
        <f t="shared" si="81"/>
        <v>0</v>
      </c>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310"/>
      <c r="AP144" s="313"/>
      <c r="AQ144" s="312"/>
    </row>
    <row r="145" spans="2:43" ht="13.5" customHeight="1">
      <c r="B145" s="597">
        <f t="shared" si="79"/>
        <v>8</v>
      </c>
      <c r="C145" s="600" t="str">
        <f t="shared" si="79"/>
        <v>化学製品</v>
      </c>
      <c r="D145" s="321"/>
      <c r="E145" s="325">
        <f t="shared" si="80"/>
        <v>0</v>
      </c>
      <c r="F145" s="321"/>
      <c r="G145" s="323">
        <f>係数!K5</f>
        <v>0.23425169465427387</v>
      </c>
      <c r="H145" s="321"/>
      <c r="I145" s="324">
        <f t="shared" si="81"/>
        <v>0</v>
      </c>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310"/>
      <c r="AP145" s="313"/>
      <c r="AQ145" s="312"/>
    </row>
    <row r="146" spans="2:43" ht="13.5" customHeight="1">
      <c r="B146" s="597">
        <f t="shared" si="79"/>
        <v>9</v>
      </c>
      <c r="C146" s="600" t="str">
        <f t="shared" si="79"/>
        <v>石油・石炭製品</v>
      </c>
      <c r="D146" s="321"/>
      <c r="E146" s="325">
        <f t="shared" si="80"/>
        <v>0</v>
      </c>
      <c r="F146" s="321"/>
      <c r="G146" s="323">
        <f>係数!L5</f>
        <v>0.47713081035290494</v>
      </c>
      <c r="H146" s="321"/>
      <c r="I146" s="324">
        <f t="shared" si="81"/>
        <v>0</v>
      </c>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310"/>
      <c r="AP146" s="313"/>
      <c r="AQ146" s="312"/>
    </row>
    <row r="147" spans="2:43" ht="13.5" customHeight="1">
      <c r="B147" s="597">
        <f t="shared" si="79"/>
        <v>10</v>
      </c>
      <c r="C147" s="600" t="str">
        <f t="shared" si="79"/>
        <v>プラスチック・ゴム製品</v>
      </c>
      <c r="D147" s="321"/>
      <c r="E147" s="325">
        <f t="shared" si="80"/>
        <v>0</v>
      </c>
      <c r="F147" s="321"/>
      <c r="G147" s="323">
        <f>係数!M5</f>
        <v>9.0924751279001681E-2</v>
      </c>
      <c r="H147" s="321"/>
      <c r="I147" s="324">
        <f t="shared" si="81"/>
        <v>0</v>
      </c>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310"/>
      <c r="AP147" s="313"/>
      <c r="AQ147" s="312"/>
    </row>
    <row r="148" spans="2:43" ht="13.5" customHeight="1">
      <c r="B148" s="597">
        <f t="shared" si="79"/>
        <v>11</v>
      </c>
      <c r="C148" s="600" t="str">
        <f t="shared" si="79"/>
        <v>窯業・土石製品</v>
      </c>
      <c r="D148" s="321"/>
      <c r="E148" s="325">
        <f t="shared" si="80"/>
        <v>0</v>
      </c>
      <c r="F148" s="321"/>
      <c r="G148" s="323">
        <f>係数!N5</f>
        <v>0.2008557463859123</v>
      </c>
      <c r="H148" s="321"/>
      <c r="I148" s="324">
        <f t="shared" si="81"/>
        <v>0</v>
      </c>
      <c r="J148" s="278"/>
      <c r="K148" s="278"/>
      <c r="L148" s="278"/>
      <c r="M148" s="278"/>
      <c r="N148" s="278"/>
      <c r="O148" s="278"/>
      <c r="P148" s="278"/>
      <c r="Q148" s="278"/>
      <c r="R148" s="278"/>
      <c r="S148" s="278"/>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310"/>
      <c r="AP148" s="313"/>
      <c r="AQ148" s="312"/>
    </row>
    <row r="149" spans="2:43" ht="13.5" customHeight="1">
      <c r="B149" s="597">
        <f t="shared" si="79"/>
        <v>12</v>
      </c>
      <c r="C149" s="600" t="str">
        <f t="shared" si="79"/>
        <v>鉄鋼</v>
      </c>
      <c r="D149" s="321"/>
      <c r="E149" s="325">
        <f t="shared" si="80"/>
        <v>0</v>
      </c>
      <c r="F149" s="321"/>
      <c r="G149" s="323">
        <f>係数!O5</f>
        <v>6.4512228778699221E-2</v>
      </c>
      <c r="H149" s="321"/>
      <c r="I149" s="324">
        <f t="shared" si="81"/>
        <v>0</v>
      </c>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310"/>
      <c r="AP149" s="313"/>
      <c r="AQ149" s="312"/>
    </row>
    <row r="150" spans="2:43" ht="13.5" customHeight="1">
      <c r="B150" s="597">
        <f t="shared" si="79"/>
        <v>13</v>
      </c>
      <c r="C150" s="600" t="str">
        <f t="shared" si="79"/>
        <v>非鉄金属</v>
      </c>
      <c r="D150" s="321"/>
      <c r="E150" s="325">
        <f t="shared" si="80"/>
        <v>0</v>
      </c>
      <c r="F150" s="321"/>
      <c r="G150" s="323">
        <f>係数!P5</f>
        <v>4.4342132187436101E-2</v>
      </c>
      <c r="H150" s="321"/>
      <c r="I150" s="324">
        <f t="shared" si="81"/>
        <v>0</v>
      </c>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310"/>
      <c r="AP150" s="313"/>
      <c r="AQ150" s="312"/>
    </row>
    <row r="151" spans="2:43" ht="13.5" customHeight="1">
      <c r="B151" s="597">
        <f t="shared" si="79"/>
        <v>14</v>
      </c>
      <c r="C151" s="600" t="str">
        <f t="shared" si="79"/>
        <v>金属製品</v>
      </c>
      <c r="D151" s="321"/>
      <c r="E151" s="325">
        <f t="shared" si="80"/>
        <v>0</v>
      </c>
      <c r="F151" s="321"/>
      <c r="G151" s="323">
        <f>係数!Q5</f>
        <v>0.2184852909022944</v>
      </c>
      <c r="H151" s="321"/>
      <c r="I151" s="324">
        <f t="shared" si="81"/>
        <v>0</v>
      </c>
      <c r="J151" s="278"/>
      <c r="K151" s="278"/>
      <c r="L151" s="278"/>
      <c r="M151" s="278"/>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8"/>
      <c r="AJ151" s="278"/>
      <c r="AK151" s="278"/>
      <c r="AL151" s="278"/>
      <c r="AM151" s="278"/>
      <c r="AN151" s="278"/>
      <c r="AO151" s="310"/>
      <c r="AP151" s="313"/>
      <c r="AQ151" s="312"/>
    </row>
    <row r="152" spans="2:43" ht="13.5" customHeight="1">
      <c r="B152" s="597">
        <f t="shared" si="79"/>
        <v>15</v>
      </c>
      <c r="C152" s="600" t="str">
        <f t="shared" si="79"/>
        <v>はん用機械</v>
      </c>
      <c r="D152" s="321"/>
      <c r="E152" s="325">
        <f t="shared" ref="E152:E176" si="82">AQ108</f>
        <v>0</v>
      </c>
      <c r="F152" s="321"/>
      <c r="G152" s="323">
        <f>係数!R5</f>
        <v>7.7647809341540919E-2</v>
      </c>
      <c r="H152" s="321"/>
      <c r="I152" s="324">
        <f t="shared" si="81"/>
        <v>0</v>
      </c>
      <c r="J152" s="278"/>
      <c r="K152" s="278"/>
      <c r="L152" s="278"/>
      <c r="M152" s="278"/>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8"/>
      <c r="AN152" s="278"/>
      <c r="AO152" s="310"/>
      <c r="AP152" s="313"/>
      <c r="AQ152" s="312"/>
    </row>
    <row r="153" spans="2:43" ht="13.5" customHeight="1">
      <c r="B153" s="597">
        <f t="shared" si="79"/>
        <v>16</v>
      </c>
      <c r="C153" s="600" t="str">
        <f t="shared" si="79"/>
        <v>生産用機械</v>
      </c>
      <c r="D153" s="321"/>
      <c r="E153" s="325">
        <f t="shared" si="82"/>
        <v>0</v>
      </c>
      <c r="F153" s="321"/>
      <c r="G153" s="323">
        <f>係数!S5</f>
        <v>0.11959461149077089</v>
      </c>
      <c r="H153" s="321"/>
      <c r="I153" s="324">
        <f t="shared" si="81"/>
        <v>0</v>
      </c>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310"/>
      <c r="AP153" s="313"/>
      <c r="AQ153" s="312"/>
    </row>
    <row r="154" spans="2:43" ht="13.5" customHeight="1">
      <c r="B154" s="597">
        <f t="shared" si="79"/>
        <v>17</v>
      </c>
      <c r="C154" s="600" t="str">
        <f t="shared" si="79"/>
        <v>業務用機械</v>
      </c>
      <c r="D154" s="321"/>
      <c r="E154" s="325">
        <f t="shared" si="82"/>
        <v>0</v>
      </c>
      <c r="F154" s="321"/>
      <c r="G154" s="323">
        <f>係数!T5</f>
        <v>6.8513524783853641E-2</v>
      </c>
      <c r="H154" s="321"/>
      <c r="I154" s="324">
        <f t="shared" si="81"/>
        <v>0</v>
      </c>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310"/>
      <c r="AP154" s="313"/>
      <c r="AQ154" s="312"/>
    </row>
    <row r="155" spans="2:43" ht="13.5" customHeight="1">
      <c r="B155" s="597">
        <f t="shared" si="79"/>
        <v>18</v>
      </c>
      <c r="C155" s="600" t="str">
        <f t="shared" si="79"/>
        <v>電子部品</v>
      </c>
      <c r="D155" s="321"/>
      <c r="E155" s="325">
        <f t="shared" si="82"/>
        <v>0</v>
      </c>
      <c r="F155" s="321"/>
      <c r="G155" s="323">
        <f>係数!U5</f>
        <v>0.1004321112686517</v>
      </c>
      <c r="H155" s="321"/>
      <c r="I155" s="324">
        <f t="shared" si="81"/>
        <v>0</v>
      </c>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310"/>
      <c r="AP155" s="313"/>
      <c r="AQ155" s="312"/>
    </row>
    <row r="156" spans="2:43" ht="13.5" customHeight="1">
      <c r="B156" s="597">
        <f t="shared" si="79"/>
        <v>19</v>
      </c>
      <c r="C156" s="600" t="str">
        <f t="shared" si="79"/>
        <v>電気機械</v>
      </c>
      <c r="D156" s="321"/>
      <c r="E156" s="325">
        <f t="shared" si="82"/>
        <v>0</v>
      </c>
      <c r="F156" s="321"/>
      <c r="G156" s="323">
        <f>係数!V5</f>
        <v>2.8493885852917344E-2</v>
      </c>
      <c r="H156" s="321"/>
      <c r="I156" s="324">
        <f t="shared" si="81"/>
        <v>0</v>
      </c>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310"/>
      <c r="AP156" s="313"/>
      <c r="AQ156" s="312"/>
    </row>
    <row r="157" spans="2:43" ht="13.5" customHeight="1">
      <c r="B157" s="597">
        <f t="shared" si="79"/>
        <v>20</v>
      </c>
      <c r="C157" s="600" t="str">
        <f t="shared" si="79"/>
        <v>情報通信機器</v>
      </c>
      <c r="D157" s="321"/>
      <c r="E157" s="325">
        <f t="shared" si="82"/>
        <v>0</v>
      </c>
      <c r="F157" s="321"/>
      <c r="G157" s="323">
        <f>係数!W5</f>
        <v>8.4503025064822768E-2</v>
      </c>
      <c r="H157" s="321"/>
      <c r="I157" s="326">
        <f t="shared" si="81"/>
        <v>0</v>
      </c>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310"/>
      <c r="AP157" s="313"/>
      <c r="AQ157" s="312"/>
    </row>
    <row r="158" spans="2:43" ht="13.5" customHeight="1">
      <c r="B158" s="597">
        <f t="shared" ref="B158:C176" si="83">B71</f>
        <v>21</v>
      </c>
      <c r="C158" s="600" t="str">
        <f t="shared" si="83"/>
        <v>輸送機械</v>
      </c>
      <c r="D158" s="321"/>
      <c r="E158" s="325">
        <f t="shared" si="82"/>
        <v>0</v>
      </c>
      <c r="F158" s="321"/>
      <c r="G158" s="323">
        <f>係数!X5</f>
        <v>0.30392408232685475</v>
      </c>
      <c r="H158" s="321"/>
      <c r="I158" s="326">
        <f t="shared" si="81"/>
        <v>0</v>
      </c>
      <c r="J158" s="278"/>
      <c r="K158" s="278"/>
      <c r="L158" s="278"/>
      <c r="M158" s="278"/>
      <c r="N158" s="278"/>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8"/>
      <c r="AL158" s="278"/>
      <c r="AM158" s="278"/>
      <c r="AN158" s="278"/>
      <c r="AO158" s="310"/>
      <c r="AP158" s="313"/>
      <c r="AQ158" s="312"/>
    </row>
    <row r="159" spans="2:43" ht="13.5" customHeight="1">
      <c r="B159" s="597">
        <f t="shared" si="83"/>
        <v>22</v>
      </c>
      <c r="C159" s="600" t="str">
        <f t="shared" si="83"/>
        <v>その他の製造工業製品</v>
      </c>
      <c r="D159" s="321"/>
      <c r="E159" s="325">
        <f t="shared" si="82"/>
        <v>0</v>
      </c>
      <c r="F159" s="321"/>
      <c r="G159" s="323">
        <f>係数!Y5</f>
        <v>0.48657997681831355</v>
      </c>
      <c r="H159" s="321"/>
      <c r="I159" s="326">
        <f t="shared" si="81"/>
        <v>0</v>
      </c>
      <c r="J159" s="278"/>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8"/>
      <c r="AL159" s="278"/>
      <c r="AM159" s="278"/>
      <c r="AN159" s="278"/>
      <c r="AO159" s="310"/>
      <c r="AP159" s="313"/>
      <c r="AQ159" s="312"/>
    </row>
    <row r="160" spans="2:43" ht="13.5" customHeight="1">
      <c r="B160" s="597">
        <f t="shared" si="83"/>
        <v>23</v>
      </c>
      <c r="C160" s="600" t="str">
        <f t="shared" si="83"/>
        <v>建設</v>
      </c>
      <c r="D160" s="321"/>
      <c r="E160" s="325">
        <f t="shared" si="82"/>
        <v>0</v>
      </c>
      <c r="F160" s="321"/>
      <c r="G160" s="323">
        <f>係数!Z5</f>
        <v>1</v>
      </c>
      <c r="H160" s="321"/>
      <c r="I160" s="326">
        <f t="shared" si="81"/>
        <v>0</v>
      </c>
      <c r="J160" s="278"/>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8"/>
      <c r="AM160" s="278"/>
      <c r="AN160" s="278"/>
      <c r="AO160" s="310"/>
      <c r="AP160" s="313"/>
      <c r="AQ160" s="312"/>
    </row>
    <row r="161" spans="2:43" ht="13.5" customHeight="1">
      <c r="B161" s="597">
        <f t="shared" si="83"/>
        <v>24</v>
      </c>
      <c r="C161" s="600" t="str">
        <f t="shared" si="83"/>
        <v>電力・ガス・熱供給</v>
      </c>
      <c r="D161" s="321"/>
      <c r="E161" s="325">
        <f t="shared" si="82"/>
        <v>0</v>
      </c>
      <c r="F161" s="321"/>
      <c r="G161" s="323">
        <f>係数!AA5</f>
        <v>0.77150490036794106</v>
      </c>
      <c r="H161" s="321"/>
      <c r="I161" s="326">
        <f t="shared" si="81"/>
        <v>0</v>
      </c>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310"/>
      <c r="AP161" s="313"/>
      <c r="AQ161" s="312"/>
    </row>
    <row r="162" spans="2:43" ht="13.5" customHeight="1">
      <c r="B162" s="597">
        <f t="shared" si="83"/>
        <v>25</v>
      </c>
      <c r="C162" s="600" t="str">
        <f t="shared" si="83"/>
        <v>水道</v>
      </c>
      <c r="D162" s="321"/>
      <c r="E162" s="325">
        <f t="shared" si="82"/>
        <v>0</v>
      </c>
      <c r="F162" s="321"/>
      <c r="G162" s="323">
        <f>係数!AB5</f>
        <v>0.97160878439557408</v>
      </c>
      <c r="H162" s="321"/>
      <c r="I162" s="326">
        <f t="shared" si="81"/>
        <v>0</v>
      </c>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8"/>
      <c r="AN162" s="278"/>
      <c r="AO162" s="310"/>
      <c r="AP162" s="313"/>
      <c r="AQ162" s="312"/>
    </row>
    <row r="163" spans="2:43" ht="13.5" customHeight="1">
      <c r="B163" s="597">
        <f t="shared" si="83"/>
        <v>26</v>
      </c>
      <c r="C163" s="600" t="str">
        <f t="shared" si="83"/>
        <v>廃棄物処理</v>
      </c>
      <c r="D163" s="321"/>
      <c r="E163" s="325">
        <f t="shared" si="82"/>
        <v>0</v>
      </c>
      <c r="F163" s="321"/>
      <c r="G163" s="323">
        <f>係数!AC5</f>
        <v>0.99995717207190804</v>
      </c>
      <c r="H163" s="321"/>
      <c r="I163" s="326">
        <f t="shared" si="81"/>
        <v>0</v>
      </c>
      <c r="J163" s="278"/>
      <c r="K163" s="278"/>
      <c r="L163" s="278"/>
      <c r="M163" s="278"/>
      <c r="N163" s="278"/>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8"/>
      <c r="AK163" s="278"/>
      <c r="AL163" s="278"/>
      <c r="AM163" s="278"/>
      <c r="AN163" s="278"/>
      <c r="AO163" s="310"/>
      <c r="AP163" s="313"/>
      <c r="AQ163" s="312"/>
    </row>
    <row r="164" spans="2:43" ht="13.5" customHeight="1">
      <c r="B164" s="597">
        <f t="shared" si="83"/>
        <v>27</v>
      </c>
      <c r="C164" s="600" t="str">
        <f t="shared" si="83"/>
        <v>商業</v>
      </c>
      <c r="D164" s="321"/>
      <c r="E164" s="325">
        <f t="shared" si="82"/>
        <v>0</v>
      </c>
      <c r="F164" s="321"/>
      <c r="G164" s="323">
        <f>係数!AD5</f>
        <v>0.22793518596021312</v>
      </c>
      <c r="H164" s="321"/>
      <c r="I164" s="326">
        <f t="shared" si="81"/>
        <v>0</v>
      </c>
      <c r="J164" s="278"/>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8"/>
      <c r="AM164" s="278"/>
      <c r="AN164" s="278"/>
      <c r="AO164" s="310"/>
      <c r="AP164" s="313"/>
      <c r="AQ164" s="312"/>
    </row>
    <row r="165" spans="2:43" ht="13.5" customHeight="1">
      <c r="B165" s="597">
        <f t="shared" si="83"/>
        <v>28</v>
      </c>
      <c r="C165" s="600" t="str">
        <f t="shared" si="83"/>
        <v>金融・保険</v>
      </c>
      <c r="D165" s="321"/>
      <c r="E165" s="325">
        <f t="shared" si="82"/>
        <v>0</v>
      </c>
      <c r="F165" s="321"/>
      <c r="G165" s="323">
        <f>係数!AE5</f>
        <v>0.86605299143730319</v>
      </c>
      <c r="H165" s="321"/>
      <c r="I165" s="326">
        <f t="shared" si="81"/>
        <v>0</v>
      </c>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310"/>
      <c r="AP165" s="313"/>
      <c r="AQ165" s="312"/>
    </row>
    <row r="166" spans="2:43" ht="13.5" customHeight="1">
      <c r="B166" s="597">
        <f t="shared" si="83"/>
        <v>29</v>
      </c>
      <c r="C166" s="600" t="str">
        <f t="shared" si="83"/>
        <v>不動産</v>
      </c>
      <c r="D166" s="321"/>
      <c r="E166" s="325">
        <f t="shared" si="82"/>
        <v>0</v>
      </c>
      <c r="F166" s="321"/>
      <c r="G166" s="323">
        <f>係数!AF5</f>
        <v>0.86455076277972953</v>
      </c>
      <c r="H166" s="321"/>
      <c r="I166" s="326">
        <f t="shared" si="81"/>
        <v>0</v>
      </c>
      <c r="J166" s="278"/>
      <c r="K166" s="278"/>
      <c r="L166" s="278"/>
      <c r="M166" s="278"/>
      <c r="N166" s="278"/>
      <c r="O166" s="278"/>
      <c r="P166" s="278"/>
      <c r="Q166" s="278"/>
      <c r="R166" s="278"/>
      <c r="S166" s="278"/>
      <c r="T166" s="278"/>
      <c r="U166" s="278"/>
      <c r="V166" s="278"/>
      <c r="W166" s="278"/>
      <c r="X166" s="278"/>
      <c r="Y166" s="278"/>
      <c r="Z166" s="278"/>
      <c r="AA166" s="278"/>
      <c r="AB166" s="278"/>
      <c r="AC166" s="278"/>
      <c r="AD166" s="278"/>
      <c r="AE166" s="278"/>
      <c r="AF166" s="278"/>
      <c r="AG166" s="278"/>
      <c r="AH166" s="278"/>
      <c r="AI166" s="278"/>
      <c r="AJ166" s="278"/>
      <c r="AK166" s="278"/>
      <c r="AL166" s="278"/>
      <c r="AM166" s="278"/>
      <c r="AN166" s="278"/>
      <c r="AO166" s="310"/>
      <c r="AP166" s="313"/>
      <c r="AQ166" s="312"/>
    </row>
    <row r="167" spans="2:43" ht="13.5" customHeight="1">
      <c r="B167" s="597">
        <f t="shared" si="83"/>
        <v>30</v>
      </c>
      <c r="C167" s="600" t="str">
        <f t="shared" si="83"/>
        <v>運輸・郵便</v>
      </c>
      <c r="D167" s="321"/>
      <c r="E167" s="325">
        <f t="shared" si="82"/>
        <v>0</v>
      </c>
      <c r="F167" s="321"/>
      <c r="G167" s="323">
        <f>係数!AG5</f>
        <v>0.64255842184616574</v>
      </c>
      <c r="H167" s="321"/>
      <c r="I167" s="326">
        <f t="shared" si="81"/>
        <v>0</v>
      </c>
      <c r="J167" s="278"/>
      <c r="K167" s="278"/>
      <c r="L167" s="278"/>
      <c r="M167" s="278"/>
      <c r="N167" s="278"/>
      <c r="O167" s="278"/>
      <c r="P167" s="278"/>
      <c r="Q167" s="278"/>
      <c r="R167" s="278"/>
      <c r="S167" s="278"/>
      <c r="T167" s="278"/>
      <c r="U167" s="278"/>
      <c r="V167" s="278"/>
      <c r="W167" s="278"/>
      <c r="X167" s="278"/>
      <c r="Y167" s="278"/>
      <c r="Z167" s="278"/>
      <c r="AA167" s="278"/>
      <c r="AB167" s="278"/>
      <c r="AC167" s="278"/>
      <c r="AD167" s="278"/>
      <c r="AE167" s="278"/>
      <c r="AF167" s="278"/>
      <c r="AG167" s="278"/>
      <c r="AH167" s="278"/>
      <c r="AI167" s="278"/>
      <c r="AJ167" s="278"/>
      <c r="AK167" s="278"/>
      <c r="AL167" s="278"/>
      <c r="AM167" s="278"/>
      <c r="AN167" s="278"/>
      <c r="AO167" s="310"/>
      <c r="AP167" s="313"/>
      <c r="AQ167" s="312"/>
    </row>
    <row r="168" spans="2:43" ht="13.5" customHeight="1">
      <c r="B168" s="597">
        <f t="shared" si="83"/>
        <v>31</v>
      </c>
      <c r="C168" s="600" t="str">
        <f t="shared" si="83"/>
        <v>情報通信</v>
      </c>
      <c r="D168" s="321"/>
      <c r="E168" s="325">
        <f t="shared" si="82"/>
        <v>0</v>
      </c>
      <c r="F168" s="321"/>
      <c r="G168" s="323">
        <f>係数!AH5</f>
        <v>0.35216999301295471</v>
      </c>
      <c r="H168" s="321"/>
      <c r="I168" s="326">
        <f t="shared" si="81"/>
        <v>0</v>
      </c>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8"/>
      <c r="AL168" s="278"/>
      <c r="AM168" s="278"/>
      <c r="AN168" s="278"/>
      <c r="AO168" s="310"/>
      <c r="AP168" s="313"/>
      <c r="AQ168" s="312"/>
    </row>
    <row r="169" spans="2:43" ht="13.5" customHeight="1">
      <c r="B169" s="597">
        <f t="shared" si="83"/>
        <v>32</v>
      </c>
      <c r="C169" s="600" t="str">
        <f t="shared" si="83"/>
        <v>公務</v>
      </c>
      <c r="D169" s="321"/>
      <c r="E169" s="325">
        <f t="shared" si="82"/>
        <v>0</v>
      </c>
      <c r="F169" s="321"/>
      <c r="G169" s="323">
        <f>係数!AI5</f>
        <v>1</v>
      </c>
      <c r="H169" s="321"/>
      <c r="I169" s="326">
        <f t="shared" si="81"/>
        <v>0</v>
      </c>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78"/>
      <c r="AO169" s="310"/>
      <c r="AP169" s="313"/>
      <c r="AQ169" s="312"/>
    </row>
    <row r="170" spans="2:43" ht="13.5" customHeight="1">
      <c r="B170" s="597">
        <f t="shared" si="83"/>
        <v>33</v>
      </c>
      <c r="C170" s="600" t="str">
        <f t="shared" si="83"/>
        <v>教育・研究</v>
      </c>
      <c r="D170" s="321"/>
      <c r="E170" s="325">
        <f t="shared" si="82"/>
        <v>0</v>
      </c>
      <c r="F170" s="321"/>
      <c r="G170" s="323">
        <f>係数!AJ5</f>
        <v>0.43019094125953994</v>
      </c>
      <c r="H170" s="321"/>
      <c r="I170" s="326">
        <f t="shared" si="81"/>
        <v>0</v>
      </c>
      <c r="J170" s="278"/>
      <c r="K170" s="278"/>
      <c r="L170" s="278"/>
      <c r="M170" s="278"/>
      <c r="N170" s="278"/>
      <c r="O170" s="278"/>
      <c r="P170" s="278"/>
      <c r="Q170" s="278"/>
      <c r="R170" s="278"/>
      <c r="S170" s="278"/>
      <c r="T170" s="278"/>
      <c r="U170" s="278"/>
      <c r="V170" s="278"/>
      <c r="W170" s="278"/>
      <c r="X170" s="278"/>
      <c r="Y170" s="278"/>
      <c r="Z170" s="278"/>
      <c r="AA170" s="278"/>
      <c r="AB170" s="278"/>
      <c r="AC170" s="278"/>
      <c r="AD170" s="278"/>
      <c r="AE170" s="278"/>
      <c r="AF170" s="278"/>
      <c r="AG170" s="278"/>
      <c r="AH170" s="278"/>
      <c r="AI170" s="278"/>
      <c r="AJ170" s="278"/>
      <c r="AK170" s="278"/>
      <c r="AL170" s="278"/>
      <c r="AM170" s="278"/>
      <c r="AN170" s="278"/>
      <c r="AO170" s="310"/>
      <c r="AP170" s="313"/>
      <c r="AQ170" s="312"/>
    </row>
    <row r="171" spans="2:43" ht="13.5" customHeight="1">
      <c r="B171" s="597">
        <f t="shared" si="83"/>
        <v>34</v>
      </c>
      <c r="C171" s="600" t="str">
        <f t="shared" si="83"/>
        <v>医療・福祉</v>
      </c>
      <c r="D171" s="321"/>
      <c r="E171" s="325">
        <f t="shared" si="82"/>
        <v>0</v>
      </c>
      <c r="F171" s="321"/>
      <c r="G171" s="323">
        <f>係数!AK5</f>
        <v>0.98333829974344256</v>
      </c>
      <c r="H171" s="321"/>
      <c r="I171" s="324">
        <f t="shared" si="81"/>
        <v>0</v>
      </c>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8"/>
      <c r="AL171" s="278"/>
      <c r="AM171" s="278"/>
      <c r="AN171" s="278"/>
      <c r="AO171" s="310"/>
      <c r="AP171" s="313"/>
      <c r="AQ171" s="312"/>
    </row>
    <row r="172" spans="2:43" ht="13.5" customHeight="1">
      <c r="B172" s="597">
        <f t="shared" si="83"/>
        <v>35</v>
      </c>
      <c r="C172" s="600" t="str">
        <f t="shared" si="83"/>
        <v>他に分類されない会員制団体</v>
      </c>
      <c r="D172" s="321"/>
      <c r="E172" s="325">
        <f t="shared" si="82"/>
        <v>0</v>
      </c>
      <c r="F172" s="321"/>
      <c r="G172" s="323">
        <f>係数!AL5</f>
        <v>0.98055314367434498</v>
      </c>
      <c r="H172" s="321"/>
      <c r="I172" s="324">
        <f t="shared" si="81"/>
        <v>0</v>
      </c>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310"/>
      <c r="AP172" s="313"/>
      <c r="AQ172" s="312"/>
    </row>
    <row r="173" spans="2:43" ht="13.5" customHeight="1">
      <c r="B173" s="597">
        <f t="shared" si="83"/>
        <v>36</v>
      </c>
      <c r="C173" s="600" t="str">
        <f t="shared" si="83"/>
        <v>対事業所サービス</v>
      </c>
      <c r="D173" s="321"/>
      <c r="E173" s="325">
        <f t="shared" si="82"/>
        <v>0</v>
      </c>
      <c r="F173" s="321"/>
      <c r="G173" s="323">
        <f>係数!AM5</f>
        <v>0.52270190847256159</v>
      </c>
      <c r="H173" s="321"/>
      <c r="I173" s="324">
        <f t="shared" si="81"/>
        <v>0</v>
      </c>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310"/>
      <c r="AP173" s="313"/>
      <c r="AQ173" s="312"/>
    </row>
    <row r="174" spans="2:43" ht="13.5" customHeight="1">
      <c r="B174" s="597">
        <f t="shared" si="83"/>
        <v>37</v>
      </c>
      <c r="C174" s="600" t="str">
        <f t="shared" si="83"/>
        <v>対個人サービス</v>
      </c>
      <c r="D174" s="321"/>
      <c r="E174" s="325">
        <f t="shared" si="82"/>
        <v>0</v>
      </c>
      <c r="F174" s="321"/>
      <c r="G174" s="323">
        <f>係数!AN5</f>
        <v>0.81967689842285352</v>
      </c>
      <c r="H174" s="321"/>
      <c r="I174" s="324">
        <f t="shared" si="81"/>
        <v>0</v>
      </c>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310"/>
      <c r="AP174" s="313"/>
      <c r="AQ174" s="312"/>
    </row>
    <row r="175" spans="2:43" ht="13.5" customHeight="1">
      <c r="B175" s="597">
        <f t="shared" si="83"/>
        <v>38</v>
      </c>
      <c r="C175" s="600" t="str">
        <f t="shared" si="83"/>
        <v>事務用品</v>
      </c>
      <c r="D175" s="321"/>
      <c r="E175" s="325">
        <f t="shared" si="82"/>
        <v>0</v>
      </c>
      <c r="F175" s="321"/>
      <c r="G175" s="323">
        <f>係数!AO5</f>
        <v>1</v>
      </c>
      <c r="H175" s="321"/>
      <c r="I175" s="324">
        <f t="shared" si="81"/>
        <v>0</v>
      </c>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310"/>
      <c r="AP175" s="313"/>
      <c r="AQ175" s="312"/>
    </row>
    <row r="176" spans="2:43" ht="13.5" customHeight="1" thickBot="1">
      <c r="B176" s="601">
        <f t="shared" si="83"/>
        <v>39</v>
      </c>
      <c r="C176" s="602" t="str">
        <f t="shared" si="83"/>
        <v>分類不明</v>
      </c>
      <c r="D176" s="321"/>
      <c r="E176" s="325">
        <f t="shared" si="82"/>
        <v>0</v>
      </c>
      <c r="F176" s="321"/>
      <c r="G176" s="328">
        <f>係数!AP5</f>
        <v>0.39332048142551967</v>
      </c>
      <c r="H176" s="321"/>
      <c r="I176" s="329">
        <f t="shared" si="81"/>
        <v>0</v>
      </c>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8"/>
      <c r="AL176" s="278"/>
      <c r="AM176" s="278"/>
      <c r="AN176" s="278"/>
      <c r="AO176" s="310"/>
      <c r="AP176" s="313"/>
      <c r="AQ176" s="312"/>
    </row>
    <row r="177" spans="2:43" ht="13.5" customHeight="1" thickBot="1">
      <c r="C177" s="170"/>
      <c r="D177" s="278"/>
      <c r="E177" s="330">
        <f>SUM(E138:E176)</f>
        <v>0</v>
      </c>
      <c r="F177" s="278"/>
      <c r="G177" s="278"/>
      <c r="H177" s="278"/>
      <c r="I177" s="331">
        <f>SUM(I138:I176)</f>
        <v>0</v>
      </c>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310"/>
      <c r="AP177" s="313"/>
      <c r="AQ177" s="312"/>
    </row>
    <row r="178" spans="2:43" ht="13.5">
      <c r="C178" s="170"/>
      <c r="D178" s="278"/>
      <c r="E178" s="332"/>
      <c r="F178" s="278"/>
      <c r="G178" s="278"/>
      <c r="H178" s="278"/>
      <c r="I178" s="333"/>
      <c r="J178" s="278"/>
      <c r="K178" s="278"/>
      <c r="L178" s="278"/>
      <c r="M178" s="278"/>
      <c r="N178" s="278"/>
      <c r="O178" s="278"/>
      <c r="P178" s="278"/>
      <c r="Q178" s="278"/>
      <c r="R178" s="278"/>
      <c r="S178" s="278"/>
      <c r="T178" s="278"/>
      <c r="U178" s="278"/>
      <c r="V178" s="278"/>
      <c r="W178" s="278"/>
      <c r="X178" s="278"/>
      <c r="Y178" s="278"/>
      <c r="Z178" s="278"/>
      <c r="AA178" s="278"/>
      <c r="AB178" s="278"/>
      <c r="AC178" s="278"/>
      <c r="AD178" s="278"/>
      <c r="AE178" s="278"/>
      <c r="AF178" s="278"/>
      <c r="AG178" s="278"/>
      <c r="AH178" s="278"/>
      <c r="AI178" s="278"/>
      <c r="AJ178" s="278"/>
      <c r="AK178" s="278"/>
      <c r="AL178" s="278"/>
      <c r="AM178" s="278"/>
      <c r="AN178" s="278"/>
      <c r="AO178" s="310"/>
      <c r="AP178" s="313"/>
      <c r="AQ178" s="312"/>
    </row>
    <row r="179" spans="2:43" ht="14.25">
      <c r="B179" s="260" t="s">
        <v>160</v>
      </c>
      <c r="C179" s="170"/>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310"/>
      <c r="AP179" s="313"/>
      <c r="AQ179" s="312"/>
    </row>
    <row r="180" spans="2:43" ht="14.25">
      <c r="B180" s="260"/>
      <c r="C180" s="170"/>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78"/>
      <c r="AK180" s="278"/>
      <c r="AL180" s="278"/>
      <c r="AM180" s="278"/>
      <c r="AN180" s="278"/>
      <c r="AO180" s="310"/>
      <c r="AP180" s="313"/>
      <c r="AQ180" s="312"/>
    </row>
    <row r="181" spans="2:43" ht="13.5">
      <c r="B181" s="572" t="s">
        <v>337</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3"/>
      <c r="AL181" s="573"/>
      <c r="AM181" s="573"/>
      <c r="AN181" s="573"/>
      <c r="AO181" s="573"/>
      <c r="AP181" s="573"/>
      <c r="AQ181" s="312"/>
    </row>
    <row r="182" spans="2:43">
      <c r="B182" s="574"/>
      <c r="C182" s="575"/>
      <c r="D182" s="576">
        <v>1</v>
      </c>
      <c r="E182" s="576">
        <v>2</v>
      </c>
      <c r="F182" s="576">
        <v>3</v>
      </c>
      <c r="G182" s="576">
        <v>4</v>
      </c>
      <c r="H182" s="576">
        <v>5</v>
      </c>
      <c r="I182" s="576">
        <v>6</v>
      </c>
      <c r="J182" s="576">
        <v>7</v>
      </c>
      <c r="K182" s="576">
        <v>8</v>
      </c>
      <c r="L182" s="576">
        <v>9</v>
      </c>
      <c r="M182" s="576">
        <v>10</v>
      </c>
      <c r="N182" s="576">
        <v>11</v>
      </c>
      <c r="O182" s="576">
        <v>12</v>
      </c>
      <c r="P182" s="576">
        <v>13</v>
      </c>
      <c r="Q182" s="576">
        <v>14</v>
      </c>
      <c r="R182" s="576">
        <v>15</v>
      </c>
      <c r="S182" s="576">
        <v>16</v>
      </c>
      <c r="T182" s="576">
        <v>17</v>
      </c>
      <c r="U182" s="576">
        <v>18</v>
      </c>
      <c r="V182" s="576">
        <v>19</v>
      </c>
      <c r="W182" s="576">
        <v>20</v>
      </c>
      <c r="X182" s="576">
        <v>21</v>
      </c>
      <c r="Y182" s="576">
        <v>22</v>
      </c>
      <c r="Z182" s="576">
        <v>23</v>
      </c>
      <c r="AA182" s="576">
        <v>24</v>
      </c>
      <c r="AB182" s="576">
        <v>25</v>
      </c>
      <c r="AC182" s="576">
        <v>26</v>
      </c>
      <c r="AD182" s="576">
        <v>27</v>
      </c>
      <c r="AE182" s="576">
        <v>28</v>
      </c>
      <c r="AF182" s="576">
        <v>29</v>
      </c>
      <c r="AG182" s="576">
        <v>30</v>
      </c>
      <c r="AH182" s="576">
        <v>31</v>
      </c>
      <c r="AI182" s="576">
        <v>32</v>
      </c>
      <c r="AJ182" s="576">
        <v>33</v>
      </c>
      <c r="AK182" s="576">
        <v>34</v>
      </c>
      <c r="AL182" s="576">
        <v>35</v>
      </c>
      <c r="AM182" s="576">
        <v>36</v>
      </c>
      <c r="AN182" s="576">
        <v>37</v>
      </c>
      <c r="AO182" s="576">
        <v>38</v>
      </c>
      <c r="AP182" s="582">
        <v>39</v>
      </c>
      <c r="AQ182" s="312"/>
    </row>
    <row r="183" spans="2:43" ht="22.5">
      <c r="B183" s="577"/>
      <c r="C183" s="578" t="s">
        <v>339</v>
      </c>
      <c r="D183" s="579" t="s">
        <v>271</v>
      </c>
      <c r="E183" s="579" t="s">
        <v>272</v>
      </c>
      <c r="F183" s="579" t="s">
        <v>273</v>
      </c>
      <c r="G183" s="579" t="s">
        <v>232</v>
      </c>
      <c r="H183" s="579" t="s">
        <v>274</v>
      </c>
      <c r="I183" s="579" t="s">
        <v>275</v>
      </c>
      <c r="J183" s="579" t="s">
        <v>38</v>
      </c>
      <c r="K183" s="579" t="s">
        <v>276</v>
      </c>
      <c r="L183" s="579" t="s">
        <v>277</v>
      </c>
      <c r="M183" s="579" t="s">
        <v>340</v>
      </c>
      <c r="N183" s="579" t="s">
        <v>278</v>
      </c>
      <c r="O183" s="579" t="s">
        <v>279</v>
      </c>
      <c r="P183" s="579" t="s">
        <v>280</v>
      </c>
      <c r="Q183" s="579" t="s">
        <v>281</v>
      </c>
      <c r="R183" s="579" t="s">
        <v>233</v>
      </c>
      <c r="S183" s="579" t="s">
        <v>234</v>
      </c>
      <c r="T183" s="579" t="s">
        <v>235</v>
      </c>
      <c r="U183" s="579" t="s">
        <v>236</v>
      </c>
      <c r="V183" s="579" t="s">
        <v>282</v>
      </c>
      <c r="W183" s="579" t="s">
        <v>341</v>
      </c>
      <c r="X183" s="579" t="s">
        <v>283</v>
      </c>
      <c r="Y183" s="579" t="s">
        <v>47</v>
      </c>
      <c r="Z183" s="579" t="s">
        <v>284</v>
      </c>
      <c r="AA183" s="579" t="s">
        <v>229</v>
      </c>
      <c r="AB183" s="579" t="s">
        <v>230</v>
      </c>
      <c r="AC183" s="579" t="s">
        <v>231</v>
      </c>
      <c r="AD183" s="579" t="s">
        <v>127</v>
      </c>
      <c r="AE183" s="579" t="s">
        <v>128</v>
      </c>
      <c r="AF183" s="579" t="s">
        <v>131</v>
      </c>
      <c r="AG183" s="579" t="s">
        <v>285</v>
      </c>
      <c r="AH183" s="579" t="s">
        <v>237</v>
      </c>
      <c r="AI183" s="579" t="s">
        <v>286</v>
      </c>
      <c r="AJ183" s="579" t="s">
        <v>287</v>
      </c>
      <c r="AK183" s="579" t="s">
        <v>238</v>
      </c>
      <c r="AL183" s="579" t="s">
        <v>342</v>
      </c>
      <c r="AM183" s="579" t="s">
        <v>54</v>
      </c>
      <c r="AN183" s="579" t="s">
        <v>55</v>
      </c>
      <c r="AO183" s="579" t="s">
        <v>239</v>
      </c>
      <c r="AP183" s="578" t="s">
        <v>136</v>
      </c>
    </row>
    <row r="184" spans="2:43" ht="13.5" customHeight="1">
      <c r="B184" s="580">
        <v>1</v>
      </c>
      <c r="C184" s="581" t="s">
        <v>271</v>
      </c>
      <c r="D184" s="583">
        <v>1.0545175689735315</v>
      </c>
      <c r="E184" s="583">
        <v>8.1182274822296288E-4</v>
      </c>
      <c r="F184" s="583">
        <v>1.2037589609534694E-3</v>
      </c>
      <c r="G184" s="583">
        <v>3.914072122499541E-5</v>
      </c>
      <c r="H184" s="583">
        <v>5.2894308155841625E-2</v>
      </c>
      <c r="I184" s="583">
        <v>4.1093240919042344E-3</v>
      </c>
      <c r="J184" s="583">
        <v>7.0123511383692343E-4</v>
      </c>
      <c r="K184" s="583">
        <v>4.1749705316860891E-4</v>
      </c>
      <c r="L184" s="583">
        <v>3.0309034091493032E-6</v>
      </c>
      <c r="M184" s="583">
        <v>6.3843340194873598E-3</v>
      </c>
      <c r="N184" s="583">
        <v>2.0761938283047406E-4</v>
      </c>
      <c r="O184" s="583">
        <v>6.8925126046543545E-5</v>
      </c>
      <c r="P184" s="583">
        <v>1.9997586457489559E-4</v>
      </c>
      <c r="Q184" s="583">
        <v>2.4675439801973286E-5</v>
      </c>
      <c r="R184" s="583">
        <v>2.8020845034494174E-5</v>
      </c>
      <c r="S184" s="583">
        <v>3.1235560718358749E-5</v>
      </c>
      <c r="T184" s="583">
        <v>6.5656364901355629E-5</v>
      </c>
      <c r="U184" s="583">
        <v>4.4295617698334284E-5</v>
      </c>
      <c r="V184" s="583">
        <v>4.5316495895877101E-5</v>
      </c>
      <c r="W184" s="583">
        <v>4.7186071088844465E-5</v>
      </c>
      <c r="X184" s="583">
        <v>4.9647504192897117E-5</v>
      </c>
      <c r="Y184" s="583">
        <v>6.7539747998190134E-3</v>
      </c>
      <c r="Z184" s="583">
        <v>5.42802164517965E-4</v>
      </c>
      <c r="AA184" s="583">
        <v>9.3062178472718454E-5</v>
      </c>
      <c r="AB184" s="583">
        <v>9.1591118467842711E-5</v>
      </c>
      <c r="AC184" s="583">
        <v>5.5240406725327869E-5</v>
      </c>
      <c r="AD184" s="583">
        <v>1.397206266287349E-4</v>
      </c>
      <c r="AE184" s="583">
        <v>7.9436036781397511E-5</v>
      </c>
      <c r="AF184" s="583">
        <v>4.2068026556988492E-5</v>
      </c>
      <c r="AG184" s="583">
        <v>3.2192826948363809E-5</v>
      </c>
      <c r="AH184" s="583">
        <v>1.0646229587471696E-4</v>
      </c>
      <c r="AI184" s="583">
        <v>4.0980689220071962E-5</v>
      </c>
      <c r="AJ184" s="583">
        <v>8.6196016098916367E-4</v>
      </c>
      <c r="AK184" s="583">
        <v>9.837277942727127E-4</v>
      </c>
      <c r="AL184" s="583">
        <v>4.8974042853143561E-4</v>
      </c>
      <c r="AM184" s="583">
        <v>6.2561443837335224E-5</v>
      </c>
      <c r="AN184" s="583">
        <v>6.7956172219093098E-3</v>
      </c>
      <c r="AO184" s="583">
        <v>5.3061140187832527E-4</v>
      </c>
      <c r="AP184" s="584">
        <v>9.2526043244585323E-5</v>
      </c>
    </row>
    <row r="185" spans="2:43" ht="13.5" customHeight="1">
      <c r="B185" s="580">
        <v>2</v>
      </c>
      <c r="C185" s="581" t="s">
        <v>272</v>
      </c>
      <c r="D185" s="583">
        <v>2.1547236987576473E-4</v>
      </c>
      <c r="E185" s="583">
        <v>1.1383510258714602</v>
      </c>
      <c r="F185" s="583">
        <v>1.9949714790815798E-4</v>
      </c>
      <c r="G185" s="583">
        <v>1.5415480018375913E-5</v>
      </c>
      <c r="H185" s="583">
        <v>3.2070928596420584E-4</v>
      </c>
      <c r="I185" s="583">
        <v>4.1034528248180584E-5</v>
      </c>
      <c r="J185" s="583">
        <v>1.6347167761102392E-2</v>
      </c>
      <c r="K185" s="583">
        <v>1.1737330671801473E-4</v>
      </c>
      <c r="L185" s="583">
        <v>1.6446233230969589E-6</v>
      </c>
      <c r="M185" s="583">
        <v>2.9860497452912462E-5</v>
      </c>
      <c r="N185" s="583">
        <v>6.5502720633065412E-5</v>
      </c>
      <c r="O185" s="583">
        <v>1.5515407694709166E-5</v>
      </c>
      <c r="P185" s="583">
        <v>5.3382135658489987E-5</v>
      </c>
      <c r="Q185" s="583">
        <v>2.5350592401624252E-5</v>
      </c>
      <c r="R185" s="583">
        <v>2.1668078748451126E-5</v>
      </c>
      <c r="S185" s="583">
        <v>1.2029664400247551E-5</v>
      </c>
      <c r="T185" s="583">
        <v>2.3339935864424759E-5</v>
      </c>
      <c r="U185" s="583">
        <v>1.9007962431649512E-5</v>
      </c>
      <c r="V185" s="583">
        <v>3.7582550579438988E-5</v>
      </c>
      <c r="W185" s="583">
        <v>1.9406893592784027E-5</v>
      </c>
      <c r="X185" s="583">
        <v>9.9891122955788454E-6</v>
      </c>
      <c r="Y185" s="583">
        <v>5.2847668890181813E-4</v>
      </c>
      <c r="Z185" s="583">
        <v>1.778269191657908E-4</v>
      </c>
      <c r="AA185" s="583">
        <v>3.2815924851956659E-5</v>
      </c>
      <c r="AB185" s="583">
        <v>3.1336121804780779E-5</v>
      </c>
      <c r="AC185" s="583">
        <v>3.3982457032363832E-5</v>
      </c>
      <c r="AD185" s="583">
        <v>3.715452107649773E-5</v>
      </c>
      <c r="AE185" s="583">
        <v>3.9150337749857145E-5</v>
      </c>
      <c r="AF185" s="583">
        <v>1.2588403951853855E-5</v>
      </c>
      <c r="AG185" s="583">
        <v>6.684809778142599E-5</v>
      </c>
      <c r="AH185" s="583">
        <v>6.1458270200357429E-5</v>
      </c>
      <c r="AI185" s="583">
        <v>1.6183488902012855E-5</v>
      </c>
      <c r="AJ185" s="583">
        <v>8.0053309068906604E-5</v>
      </c>
      <c r="AK185" s="583">
        <v>7.5466451077294764E-5</v>
      </c>
      <c r="AL185" s="583">
        <v>5.4780440844427424E-5</v>
      </c>
      <c r="AM185" s="583">
        <v>2.3149865767663335E-5</v>
      </c>
      <c r="AN185" s="583">
        <v>7.8551510789366609E-4</v>
      </c>
      <c r="AO185" s="583">
        <v>1.499392012516395E-3</v>
      </c>
      <c r="AP185" s="584">
        <v>1.8044493170744699E-5</v>
      </c>
    </row>
    <row r="186" spans="2:43" ht="13.5" customHeight="1">
      <c r="B186" s="580">
        <v>3</v>
      </c>
      <c r="C186" s="581" t="s">
        <v>273</v>
      </c>
      <c r="D186" s="583">
        <v>6.6400729754783629E-4</v>
      </c>
      <c r="E186" s="583">
        <v>1.0192290138300501E-4</v>
      </c>
      <c r="F186" s="583">
        <v>1.0141847458198592</v>
      </c>
      <c r="G186" s="583">
        <v>8.7999692280535285E-6</v>
      </c>
      <c r="H186" s="583">
        <v>2.4393640401316266E-2</v>
      </c>
      <c r="I186" s="583">
        <v>5.9614125769848023E-5</v>
      </c>
      <c r="J186" s="583">
        <v>5.0290709709643974E-5</v>
      </c>
      <c r="K186" s="583">
        <v>4.9398200285875528E-5</v>
      </c>
      <c r="L186" s="583">
        <v>7.1019378301701996E-7</v>
      </c>
      <c r="M186" s="583">
        <v>1.6845114637895397E-5</v>
      </c>
      <c r="N186" s="583">
        <v>2.7770312646897446E-5</v>
      </c>
      <c r="O186" s="583">
        <v>2.3618345754109479E-5</v>
      </c>
      <c r="P186" s="583">
        <v>8.424037556893349E-5</v>
      </c>
      <c r="Q186" s="583">
        <v>4.8030778790363891E-6</v>
      </c>
      <c r="R186" s="583">
        <v>4.6336326765824346E-6</v>
      </c>
      <c r="S186" s="583">
        <v>7.2381450646339281E-6</v>
      </c>
      <c r="T186" s="583">
        <v>1.039839628419635E-5</v>
      </c>
      <c r="U186" s="583">
        <v>8.208189001622492E-6</v>
      </c>
      <c r="V186" s="583">
        <v>4.6689456996736531E-6</v>
      </c>
      <c r="W186" s="583">
        <v>8.564771483224887E-6</v>
      </c>
      <c r="X186" s="583">
        <v>3.8587979495119479E-6</v>
      </c>
      <c r="Y186" s="583">
        <v>2.602726416054114E-3</v>
      </c>
      <c r="Z186" s="583">
        <v>8.5002522621718295E-6</v>
      </c>
      <c r="AA186" s="583">
        <v>2.917448898619979E-5</v>
      </c>
      <c r="AB186" s="583">
        <v>9.6708511314656291E-6</v>
      </c>
      <c r="AC186" s="583">
        <v>1.250364953506307E-5</v>
      </c>
      <c r="AD186" s="583">
        <v>1.3026064232171504E-5</v>
      </c>
      <c r="AE186" s="583">
        <v>2.5982179849094421E-5</v>
      </c>
      <c r="AF186" s="583">
        <v>4.7828665536337362E-6</v>
      </c>
      <c r="AG186" s="583">
        <v>6.8135064945725724E-6</v>
      </c>
      <c r="AH186" s="583">
        <v>3.1527608271900586E-5</v>
      </c>
      <c r="AI186" s="583">
        <v>1.1462927521960566E-5</v>
      </c>
      <c r="AJ186" s="583">
        <v>7.6335642838681314E-5</v>
      </c>
      <c r="AK186" s="583">
        <v>1.7329267838865861E-4</v>
      </c>
      <c r="AL186" s="583">
        <v>3.1687743352395504E-5</v>
      </c>
      <c r="AM186" s="583">
        <v>1.5135305817687947E-5</v>
      </c>
      <c r="AN186" s="583">
        <v>1.7788486776589747E-3</v>
      </c>
      <c r="AO186" s="583">
        <v>1.6904450483167999E-4</v>
      </c>
      <c r="AP186" s="584">
        <v>2.8340572095191397E-5</v>
      </c>
    </row>
    <row r="187" spans="2:43" ht="13.5" customHeight="1">
      <c r="B187" s="580">
        <v>4</v>
      </c>
      <c r="C187" s="581" t="s">
        <v>232</v>
      </c>
      <c r="D187" s="583">
        <v>1.246613103018011E-4</v>
      </c>
      <c r="E187" s="583">
        <v>1.0904360173210863E-4</v>
      </c>
      <c r="F187" s="583">
        <v>2.4646419912033296E-4</v>
      </c>
      <c r="G187" s="583">
        <v>1.0004183479954571</v>
      </c>
      <c r="H187" s="583">
        <v>7.4647468053370698E-5</v>
      </c>
      <c r="I187" s="583">
        <v>1.2697035694756085E-4</v>
      </c>
      <c r="J187" s="583">
        <v>2.7756706184488744E-4</v>
      </c>
      <c r="K187" s="583">
        <v>4.218037579318862E-4</v>
      </c>
      <c r="L187" s="583">
        <v>6.3555000638577525E-3</v>
      </c>
      <c r="M187" s="583">
        <v>1.0484588430529093E-4</v>
      </c>
      <c r="N187" s="583">
        <v>1.041580803659195E-3</v>
      </c>
      <c r="O187" s="583">
        <v>2.6896665021694646E-4</v>
      </c>
      <c r="P187" s="583">
        <v>5.1935334684700626E-4</v>
      </c>
      <c r="Q187" s="583">
        <v>1.1339765510795626E-4</v>
      </c>
      <c r="R187" s="583">
        <v>1.0990383175524319E-4</v>
      </c>
      <c r="S187" s="583">
        <v>5.8906135583914946E-5</v>
      </c>
      <c r="T187" s="583">
        <v>6.3868563163249452E-5</v>
      </c>
      <c r="U187" s="583">
        <v>1.4436342739323522E-4</v>
      </c>
      <c r="V187" s="583">
        <v>4.5326582194716921E-5</v>
      </c>
      <c r="W187" s="583">
        <v>3.7861181034757893E-5</v>
      </c>
      <c r="X187" s="583">
        <v>5.8459955567849895E-5</v>
      </c>
      <c r="Y187" s="583">
        <v>6.6810406824396713E-5</v>
      </c>
      <c r="Z187" s="583">
        <v>1.2462441619602674E-4</v>
      </c>
      <c r="AA187" s="583">
        <v>3.6815538535694713E-3</v>
      </c>
      <c r="AB187" s="583">
        <v>2.1567401824211887E-4</v>
      </c>
      <c r="AC187" s="583">
        <v>3.5683103056480752E-4</v>
      </c>
      <c r="AD187" s="583">
        <v>1.3181701144487383E-4</v>
      </c>
      <c r="AE187" s="583">
        <v>3.8971808661627424E-5</v>
      </c>
      <c r="AF187" s="583">
        <v>1.2522989682530386E-5</v>
      </c>
      <c r="AG187" s="583">
        <v>1.4243596039426132E-4</v>
      </c>
      <c r="AH187" s="583">
        <v>4.8256403402638347E-5</v>
      </c>
      <c r="AI187" s="583">
        <v>6.2368751353407805E-5</v>
      </c>
      <c r="AJ187" s="583">
        <v>9.8891823725401866E-5</v>
      </c>
      <c r="AK187" s="583">
        <v>7.0571977762362312E-5</v>
      </c>
      <c r="AL187" s="583">
        <v>2.6268909484388144E-5</v>
      </c>
      <c r="AM187" s="583">
        <v>3.4120037978073078E-5</v>
      </c>
      <c r="AN187" s="583">
        <v>1.3639878606365842E-4</v>
      </c>
      <c r="AO187" s="583">
        <v>4.5150272592952923E-5</v>
      </c>
      <c r="AP187" s="584">
        <v>8.6713470467291855E-5</v>
      </c>
    </row>
    <row r="188" spans="2:43" ht="13.5" customHeight="1">
      <c r="B188" s="580">
        <v>5</v>
      </c>
      <c r="C188" s="581" t="s">
        <v>274</v>
      </c>
      <c r="D188" s="583">
        <v>2.7590874018436365E-2</v>
      </c>
      <c r="E188" s="583">
        <v>2.213908871828736E-3</v>
      </c>
      <c r="F188" s="583">
        <v>2.2329933608204976E-2</v>
      </c>
      <c r="G188" s="583">
        <v>1.8224712481019699E-5</v>
      </c>
      <c r="H188" s="583">
        <v>1.0327833401572806</v>
      </c>
      <c r="I188" s="583">
        <v>1.763738384372862E-3</v>
      </c>
      <c r="J188" s="583">
        <v>4.1055687385455243E-4</v>
      </c>
      <c r="K188" s="583">
        <v>1.3031659225970465E-3</v>
      </c>
      <c r="L188" s="583">
        <v>3.9628225282279391E-6</v>
      </c>
      <c r="M188" s="583">
        <v>2.2271837941307009E-4</v>
      </c>
      <c r="N188" s="583">
        <v>1.5237909234708458E-4</v>
      </c>
      <c r="O188" s="583">
        <v>1.8805887386901703E-5</v>
      </c>
      <c r="P188" s="583">
        <v>4.2384455063209926E-5</v>
      </c>
      <c r="Q188" s="583">
        <v>1.3082507813574786E-5</v>
      </c>
      <c r="R188" s="583">
        <v>1.5834689163008939E-5</v>
      </c>
      <c r="S188" s="583">
        <v>1.1386803243815477E-5</v>
      </c>
      <c r="T188" s="583">
        <v>2.0774426211046082E-5</v>
      </c>
      <c r="U188" s="583">
        <v>2.2912163667520895E-5</v>
      </c>
      <c r="V188" s="583">
        <v>1.5897295743791375E-5</v>
      </c>
      <c r="W188" s="583">
        <v>1.2549530312962356E-5</v>
      </c>
      <c r="X188" s="583">
        <v>1.1894491636137207E-5</v>
      </c>
      <c r="Y188" s="583">
        <v>6.5179154919367348E-4</v>
      </c>
      <c r="Z188" s="583">
        <v>4.5412209939556568E-5</v>
      </c>
      <c r="AA188" s="583">
        <v>1.7886233132492611E-5</v>
      </c>
      <c r="AB188" s="583">
        <v>2.979849605299451E-5</v>
      </c>
      <c r="AC188" s="583">
        <v>1.9330292807220923E-5</v>
      </c>
      <c r="AD188" s="583">
        <v>5.0740544401429995E-5</v>
      </c>
      <c r="AE188" s="583">
        <v>2.7426117725535122E-5</v>
      </c>
      <c r="AF188" s="583">
        <v>2.0541015207779631E-5</v>
      </c>
      <c r="AG188" s="583">
        <v>2.3867761586847362E-5</v>
      </c>
      <c r="AH188" s="583">
        <v>1.2594227650191198E-4</v>
      </c>
      <c r="AI188" s="583">
        <v>6.5796142618733058E-5</v>
      </c>
      <c r="AJ188" s="583">
        <v>1.3618332512159675E-3</v>
      </c>
      <c r="AK188" s="583">
        <v>1.7297419269250286E-3</v>
      </c>
      <c r="AL188" s="583">
        <v>1.6815247289173104E-4</v>
      </c>
      <c r="AM188" s="583">
        <v>8.1340056480613661E-5</v>
      </c>
      <c r="AN188" s="583">
        <v>1.9845874175800783E-2</v>
      </c>
      <c r="AO188" s="583">
        <v>8.8639654753775343E-5</v>
      </c>
      <c r="AP188" s="584">
        <v>7.9084956522098703E-4</v>
      </c>
    </row>
    <row r="189" spans="2:43" ht="13.5" customHeight="1">
      <c r="B189" s="580">
        <v>6</v>
      </c>
      <c r="C189" s="581" t="s">
        <v>275</v>
      </c>
      <c r="D189" s="583">
        <v>2.2142251422468259E-4</v>
      </c>
      <c r="E189" s="583">
        <v>1.1705938970935469E-4</v>
      </c>
      <c r="F189" s="583">
        <v>2.1447658411902267E-3</v>
      </c>
      <c r="G189" s="583">
        <v>2.8395822074018699E-4</v>
      </c>
      <c r="H189" s="583">
        <v>1.5995414580416645E-4</v>
      </c>
      <c r="I189" s="583">
        <v>1.0211282676179936</v>
      </c>
      <c r="J189" s="583">
        <v>4.3635500901968439E-4</v>
      </c>
      <c r="K189" s="583">
        <v>1.0274204090397843E-4</v>
      </c>
      <c r="L189" s="583">
        <v>9.6917897035356074E-6</v>
      </c>
      <c r="M189" s="583">
        <v>5.8344864860992085E-4</v>
      </c>
      <c r="N189" s="583">
        <v>5.5130098322933975E-4</v>
      </c>
      <c r="O189" s="583">
        <v>1.240374515935332E-4</v>
      </c>
      <c r="P189" s="583">
        <v>4.3537863023793919E-4</v>
      </c>
      <c r="Q189" s="583">
        <v>1.6716041946540091E-4</v>
      </c>
      <c r="R189" s="583">
        <v>1.7848429771035129E-4</v>
      </c>
      <c r="S189" s="583">
        <v>1.6069704201903973E-4</v>
      </c>
      <c r="T189" s="583">
        <v>1.6888640404244204E-4</v>
      </c>
      <c r="U189" s="583">
        <v>3.6283533466262708E-4</v>
      </c>
      <c r="V189" s="583">
        <v>1.4025464217885884E-4</v>
      </c>
      <c r="W189" s="583">
        <v>1.3728485777974428E-4</v>
      </c>
      <c r="X189" s="583">
        <v>2.2106268109607557E-4</v>
      </c>
      <c r="Y189" s="583">
        <v>4.1196029117424434E-4</v>
      </c>
      <c r="Z189" s="583">
        <v>4.0253104398076795E-4</v>
      </c>
      <c r="AA189" s="583">
        <v>6.2344452490852443E-5</v>
      </c>
      <c r="AB189" s="583">
        <v>1.6324742544238525E-4</v>
      </c>
      <c r="AC189" s="583">
        <v>3.0823798829741786E-4</v>
      </c>
      <c r="AD189" s="583">
        <v>4.4286002272724505E-4</v>
      </c>
      <c r="AE189" s="583">
        <v>1.9730417023917533E-4</v>
      </c>
      <c r="AF189" s="583">
        <v>3.7696405526072994E-5</v>
      </c>
      <c r="AG189" s="583">
        <v>2.7461892446462591E-4</v>
      </c>
      <c r="AH189" s="583">
        <v>9.2944832025553364E-5</v>
      </c>
      <c r="AI189" s="583">
        <v>3.2338908373999708E-4</v>
      </c>
      <c r="AJ189" s="583">
        <v>9.6491942565833525E-5</v>
      </c>
      <c r="AK189" s="583">
        <v>3.2117629242302146E-4</v>
      </c>
      <c r="AL189" s="583">
        <v>1.838451496113681E-3</v>
      </c>
      <c r="AM189" s="583">
        <v>2.0177615989454053E-4</v>
      </c>
      <c r="AN189" s="583">
        <v>4.0236300248938601E-4</v>
      </c>
      <c r="AO189" s="583">
        <v>1.938466115019667E-3</v>
      </c>
      <c r="AP189" s="584">
        <v>1.0500991040061635E-4</v>
      </c>
    </row>
    <row r="190" spans="2:43" ht="13.5" customHeight="1">
      <c r="B190" s="580">
        <v>7</v>
      </c>
      <c r="C190" s="581" t="s">
        <v>38</v>
      </c>
      <c r="D190" s="583">
        <v>6.1682355392419109E-3</v>
      </c>
      <c r="E190" s="583">
        <v>4.8265374496100459E-3</v>
      </c>
      <c r="F190" s="583">
        <v>1.484925319626998E-3</v>
      </c>
      <c r="G190" s="583">
        <v>9.2995191667793445E-4</v>
      </c>
      <c r="H190" s="583">
        <v>4.2237340769763704E-3</v>
      </c>
      <c r="I190" s="583">
        <v>2.3718596183706121E-3</v>
      </c>
      <c r="J190" s="583">
        <v>1.0636814165456052</v>
      </c>
      <c r="K190" s="583">
        <v>3.3296690401809206E-3</v>
      </c>
      <c r="L190" s="583">
        <v>9.8770531144848025E-5</v>
      </c>
      <c r="M190" s="583">
        <v>1.6937536081556269E-3</v>
      </c>
      <c r="N190" s="583">
        <v>4.0939601040520654E-3</v>
      </c>
      <c r="O190" s="583">
        <v>9.0989615880298573E-4</v>
      </c>
      <c r="P190" s="583">
        <v>3.1500464104086763E-3</v>
      </c>
      <c r="Q190" s="583">
        <v>1.6008823123016425E-3</v>
      </c>
      <c r="R190" s="583">
        <v>1.3635646293703231E-3</v>
      </c>
      <c r="S190" s="583">
        <v>7.3905294873386526E-4</v>
      </c>
      <c r="T190" s="583">
        <v>1.4410530625830853E-3</v>
      </c>
      <c r="U190" s="583">
        <v>1.1548513836798717E-3</v>
      </c>
      <c r="V190" s="583">
        <v>2.396632321716228E-3</v>
      </c>
      <c r="W190" s="583">
        <v>1.2117474101302685E-3</v>
      </c>
      <c r="X190" s="583">
        <v>6.1269879170603402E-4</v>
      </c>
      <c r="Y190" s="583">
        <v>2.6091841130270924E-2</v>
      </c>
      <c r="Z190" s="583">
        <v>1.0013785252638498E-2</v>
      </c>
      <c r="AA190" s="583">
        <v>1.9873100224990187E-3</v>
      </c>
      <c r="AB190" s="583">
        <v>1.8649885671484514E-3</v>
      </c>
      <c r="AC190" s="583">
        <v>2.1311057045711331E-3</v>
      </c>
      <c r="AD190" s="583">
        <v>2.3264345141772586E-3</v>
      </c>
      <c r="AE190" s="583">
        <v>2.4220515733337357E-3</v>
      </c>
      <c r="AF190" s="583">
        <v>7.2106451926256946E-4</v>
      </c>
      <c r="AG190" s="583">
        <v>4.279233278158389E-3</v>
      </c>
      <c r="AH190" s="583">
        <v>3.6309984698720561E-3</v>
      </c>
      <c r="AI190" s="583">
        <v>8.4164083246944348E-4</v>
      </c>
      <c r="AJ190" s="583">
        <v>2.7687259627081628E-3</v>
      </c>
      <c r="AK190" s="583">
        <v>2.0214710795709266E-3</v>
      </c>
      <c r="AL190" s="583">
        <v>3.4007281787308062E-3</v>
      </c>
      <c r="AM190" s="583">
        <v>1.2870665229205466E-3</v>
      </c>
      <c r="AN190" s="583">
        <v>1.9552988698649468E-3</v>
      </c>
      <c r="AO190" s="583">
        <v>9.7023257446376632E-2</v>
      </c>
      <c r="AP190" s="584">
        <v>8.8468146565223705E-4</v>
      </c>
    </row>
    <row r="191" spans="2:43" ht="13.5" customHeight="1">
      <c r="B191" s="580">
        <v>8</v>
      </c>
      <c r="C191" s="581" t="s">
        <v>276</v>
      </c>
      <c r="D191" s="583">
        <v>1.0760501428765595E-2</v>
      </c>
      <c r="E191" s="583">
        <v>5.9737948841834026E-4</v>
      </c>
      <c r="F191" s="583">
        <v>3.935851106225215E-3</v>
      </c>
      <c r="G191" s="583">
        <v>2.4193797001582189E-3</v>
      </c>
      <c r="H191" s="583">
        <v>2.919010253312395E-3</v>
      </c>
      <c r="I191" s="583">
        <v>4.2032542475137546E-2</v>
      </c>
      <c r="J191" s="583">
        <v>1.3769798581311832E-2</v>
      </c>
      <c r="K191" s="583">
        <v>1.0838507528107537</v>
      </c>
      <c r="L191" s="583">
        <v>5.1588635601017567E-4</v>
      </c>
      <c r="M191" s="583">
        <v>3.7685957740959584E-2</v>
      </c>
      <c r="N191" s="583">
        <v>1.1476386831463719E-2</v>
      </c>
      <c r="O191" s="583">
        <v>1.3128316782593202E-3</v>
      </c>
      <c r="P191" s="583">
        <v>9.8500338776147493E-3</v>
      </c>
      <c r="Q191" s="583">
        <v>2.4380833801912975E-3</v>
      </c>
      <c r="R191" s="583">
        <v>1.8472682951713982E-3</v>
      </c>
      <c r="S191" s="583">
        <v>1.3085574873110961E-3</v>
      </c>
      <c r="T191" s="583">
        <v>7.4827660016474574E-3</v>
      </c>
      <c r="U191" s="583">
        <v>7.8329446189453998E-3</v>
      </c>
      <c r="V191" s="583">
        <v>3.5279314914083925E-3</v>
      </c>
      <c r="W191" s="583">
        <v>1.7611479404346488E-3</v>
      </c>
      <c r="X191" s="583">
        <v>3.3206124375911401E-3</v>
      </c>
      <c r="Y191" s="583">
        <v>9.6694259901536697E-3</v>
      </c>
      <c r="Z191" s="583">
        <v>1.8167066261255216E-3</v>
      </c>
      <c r="AA191" s="583">
        <v>6.4766004920866458E-4</v>
      </c>
      <c r="AB191" s="583">
        <v>2.8426222747827633E-3</v>
      </c>
      <c r="AC191" s="583">
        <v>4.3615989922094669E-3</v>
      </c>
      <c r="AD191" s="583">
        <v>2.4810487183096573E-4</v>
      </c>
      <c r="AE191" s="583">
        <v>3.2117419009875675E-4</v>
      </c>
      <c r="AF191" s="583">
        <v>1.2721106412904727E-4</v>
      </c>
      <c r="AG191" s="583">
        <v>5.265019552433887E-4</v>
      </c>
      <c r="AH191" s="583">
        <v>5.295140724139799E-4</v>
      </c>
      <c r="AI191" s="583">
        <v>4.2707988975855819E-4</v>
      </c>
      <c r="AJ191" s="583">
        <v>1.7277974241897641E-3</v>
      </c>
      <c r="AK191" s="583">
        <v>3.9462043812173032E-2</v>
      </c>
      <c r="AL191" s="583">
        <v>7.2432334322827395E-4</v>
      </c>
      <c r="AM191" s="583">
        <v>1.1666030963536917E-3</v>
      </c>
      <c r="AN191" s="583">
        <v>2.4317261012854457E-3</v>
      </c>
      <c r="AO191" s="583">
        <v>4.5247276922227237E-3</v>
      </c>
      <c r="AP191" s="584">
        <v>1.5313586470666355E-3</v>
      </c>
    </row>
    <row r="192" spans="2:43" ht="13.5" customHeight="1">
      <c r="B192" s="580">
        <v>9</v>
      </c>
      <c r="C192" s="581" t="s">
        <v>277</v>
      </c>
      <c r="D192" s="583">
        <v>1.1666778042776176E-2</v>
      </c>
      <c r="E192" s="583">
        <v>1.3146426758829535E-2</v>
      </c>
      <c r="F192" s="583">
        <v>3.5477269081124502E-2</v>
      </c>
      <c r="G192" s="583">
        <v>4.9192010479108768E-2</v>
      </c>
      <c r="H192" s="583">
        <v>4.8101055114145412E-3</v>
      </c>
      <c r="I192" s="583">
        <v>6.5187231223167753E-3</v>
      </c>
      <c r="J192" s="583">
        <v>6.5300823986299125E-3</v>
      </c>
      <c r="K192" s="583">
        <v>4.073728334386395E-2</v>
      </c>
      <c r="L192" s="583">
        <v>1.0290018515473263</v>
      </c>
      <c r="M192" s="583">
        <v>3.3058981664374695E-3</v>
      </c>
      <c r="N192" s="583">
        <v>1.863460722211609E-2</v>
      </c>
      <c r="O192" s="583">
        <v>8.5029181800885499E-3</v>
      </c>
      <c r="P192" s="583">
        <v>3.5833481504840971E-3</v>
      </c>
      <c r="Q192" s="583">
        <v>5.0921045243268234E-3</v>
      </c>
      <c r="R192" s="583">
        <v>3.3864702712942288E-3</v>
      </c>
      <c r="S192" s="583">
        <v>2.2236302188878895E-3</v>
      </c>
      <c r="T192" s="583">
        <v>2.7376613059969359E-3</v>
      </c>
      <c r="U192" s="583">
        <v>2.8024345760683904E-3</v>
      </c>
      <c r="V192" s="583">
        <v>1.7110516902713829E-3</v>
      </c>
      <c r="W192" s="583">
        <v>9.4321070927651306E-4</v>
      </c>
      <c r="X192" s="583">
        <v>1.8416136859867676E-3</v>
      </c>
      <c r="Y192" s="583">
        <v>-8.3838470038358204E-3</v>
      </c>
      <c r="Z192" s="583">
        <v>1.0438549871214859E-2</v>
      </c>
      <c r="AA192" s="583">
        <v>2.2659775194952096E-2</v>
      </c>
      <c r="AB192" s="583">
        <v>7.9609062582178033E-3</v>
      </c>
      <c r="AC192" s="583">
        <v>1.1961172675246538E-2</v>
      </c>
      <c r="AD192" s="583">
        <v>5.9799288251330936E-3</v>
      </c>
      <c r="AE192" s="583">
        <v>2.3283542754524199E-3</v>
      </c>
      <c r="AF192" s="583">
        <v>8.4809711924587698E-4</v>
      </c>
      <c r="AG192" s="583">
        <v>1.6169351409591613E-2</v>
      </c>
      <c r="AH192" s="583">
        <v>2.2321498440798834E-3</v>
      </c>
      <c r="AI192" s="583">
        <v>4.9329826395254585E-3</v>
      </c>
      <c r="AJ192" s="583">
        <v>4.7538248681542597E-3</v>
      </c>
      <c r="AK192" s="583">
        <v>3.8910013953900304E-3</v>
      </c>
      <c r="AL192" s="583">
        <v>2.3459128741754511E-3</v>
      </c>
      <c r="AM192" s="583">
        <v>2.4056079154439933E-3</v>
      </c>
      <c r="AN192" s="583">
        <v>5.8699372087021992E-3</v>
      </c>
      <c r="AO192" s="583">
        <v>1.1748893021463599E-3</v>
      </c>
      <c r="AP192" s="584">
        <v>9.3708659056888719E-3</v>
      </c>
    </row>
    <row r="193" spans="2:42" ht="13.5" customHeight="1">
      <c r="B193" s="580">
        <v>10</v>
      </c>
      <c r="C193" s="581" t="s">
        <v>340</v>
      </c>
      <c r="D193" s="583">
        <v>9.7699099032321651E-4</v>
      </c>
      <c r="E193" s="583">
        <v>9.6684289125061615E-4</v>
      </c>
      <c r="F193" s="583">
        <v>2.0137155843654724E-3</v>
      </c>
      <c r="G193" s="583">
        <v>8.6750263000694541E-4</v>
      </c>
      <c r="H193" s="583">
        <v>1.5763505767140212E-3</v>
      </c>
      <c r="I193" s="583">
        <v>1.4007254067717825E-3</v>
      </c>
      <c r="J193" s="583">
        <v>3.350998203166998E-3</v>
      </c>
      <c r="K193" s="583">
        <v>2.1374311203682947E-3</v>
      </c>
      <c r="L193" s="583">
        <v>3.301661720288446E-5</v>
      </c>
      <c r="M193" s="583">
        <v>1.0139556909650964</v>
      </c>
      <c r="N193" s="583">
        <v>1.411947192537569E-3</v>
      </c>
      <c r="O193" s="583">
        <v>1.8854334474673214E-4</v>
      </c>
      <c r="P193" s="583">
        <v>2.7878244063368448E-3</v>
      </c>
      <c r="Q193" s="583">
        <v>6.2848411828301414E-4</v>
      </c>
      <c r="R193" s="583">
        <v>1.1669735348772286E-3</v>
      </c>
      <c r="S193" s="583">
        <v>1.1890456828052636E-3</v>
      </c>
      <c r="T193" s="583">
        <v>5.0111420643739165E-3</v>
      </c>
      <c r="U193" s="583">
        <v>2.104442584588642E-3</v>
      </c>
      <c r="V193" s="583">
        <v>4.1709198282647115E-3</v>
      </c>
      <c r="W193" s="583">
        <v>3.0716468038229972E-3</v>
      </c>
      <c r="X193" s="583">
        <v>5.6032973553120256E-3</v>
      </c>
      <c r="Y193" s="583">
        <v>4.4364415442519145E-3</v>
      </c>
      <c r="Z193" s="583">
        <v>1.5715715771141324E-3</v>
      </c>
      <c r="AA193" s="583">
        <v>2.1580585159651172E-4</v>
      </c>
      <c r="AB193" s="583">
        <v>3.9119587959359076E-3</v>
      </c>
      <c r="AC193" s="583">
        <v>2.1784981115537624E-3</v>
      </c>
      <c r="AD193" s="583">
        <v>8.4259563236868933E-4</v>
      </c>
      <c r="AE193" s="583">
        <v>5.0052114866618166E-4</v>
      </c>
      <c r="AF193" s="583">
        <v>1.8909207473468337E-4</v>
      </c>
      <c r="AG193" s="583">
        <v>5.7950658757304103E-4</v>
      </c>
      <c r="AH193" s="583">
        <v>3.5217509637773645E-4</v>
      </c>
      <c r="AI193" s="583">
        <v>2.8631760638718592E-4</v>
      </c>
      <c r="AJ193" s="583">
        <v>4.6886253719051116E-4</v>
      </c>
      <c r="AK193" s="583">
        <v>4.1139009736671401E-4</v>
      </c>
      <c r="AL193" s="583">
        <v>7.0586992649394377E-4</v>
      </c>
      <c r="AM193" s="583">
        <v>1.0175199187669878E-3</v>
      </c>
      <c r="AN193" s="583">
        <v>5.0305413199906376E-4</v>
      </c>
      <c r="AO193" s="583">
        <v>4.9204122614859786E-3</v>
      </c>
      <c r="AP193" s="584">
        <v>4.6197979769114182E-4</v>
      </c>
    </row>
    <row r="194" spans="2:42" ht="13.5" customHeight="1">
      <c r="B194" s="580">
        <v>11</v>
      </c>
      <c r="C194" s="581" t="s">
        <v>278</v>
      </c>
      <c r="D194" s="583">
        <v>6.9154852558324105E-4</v>
      </c>
      <c r="E194" s="583">
        <v>1.0891220753499688E-4</v>
      </c>
      <c r="F194" s="583">
        <v>1.1104700279429202E-4</v>
      </c>
      <c r="G194" s="583">
        <v>1.8563896257601915E-4</v>
      </c>
      <c r="H194" s="583">
        <v>4.0143729130001106E-4</v>
      </c>
      <c r="I194" s="583">
        <v>2.4601385443392797E-4</v>
      </c>
      <c r="J194" s="583">
        <v>8.8987641858159663E-4</v>
      </c>
      <c r="K194" s="583">
        <v>1.2963503576098186E-3</v>
      </c>
      <c r="L194" s="583">
        <v>6.9958632525582879E-5</v>
      </c>
      <c r="M194" s="583">
        <v>5.5775154633973647E-4</v>
      </c>
      <c r="N194" s="583">
        <v>1.0174656519217213</v>
      </c>
      <c r="O194" s="583">
        <v>1.4856913260321617E-3</v>
      </c>
      <c r="P194" s="583">
        <v>8.1959996424724787E-3</v>
      </c>
      <c r="Q194" s="583">
        <v>1.4321249320157258E-3</v>
      </c>
      <c r="R194" s="583">
        <v>3.6953488303036312E-3</v>
      </c>
      <c r="S194" s="583">
        <v>1.5314568199258315E-3</v>
      </c>
      <c r="T194" s="583">
        <v>2.2024784472819106E-3</v>
      </c>
      <c r="U194" s="583">
        <v>5.0157536387784481E-3</v>
      </c>
      <c r="V194" s="583">
        <v>1.7696746970211998E-3</v>
      </c>
      <c r="W194" s="583">
        <v>7.4394264574368469E-4</v>
      </c>
      <c r="X194" s="583">
        <v>2.431058512775548E-3</v>
      </c>
      <c r="Y194" s="583">
        <v>1.1667125043120033E-3</v>
      </c>
      <c r="Z194" s="583">
        <v>1.1491754008321267E-2</v>
      </c>
      <c r="AA194" s="583">
        <v>3.4837700157421686E-4</v>
      </c>
      <c r="AB194" s="583">
        <v>1.7478027375210565E-3</v>
      </c>
      <c r="AC194" s="583">
        <v>2.3511155124931665E-4</v>
      </c>
      <c r="AD194" s="583">
        <v>1.6019481258443231E-4</v>
      </c>
      <c r="AE194" s="583">
        <v>1.1808578855876449E-4</v>
      </c>
      <c r="AF194" s="583">
        <v>3.8401056681053417E-4</v>
      </c>
      <c r="AG194" s="583">
        <v>1.3544508612589972E-4</v>
      </c>
      <c r="AH194" s="583">
        <v>1.5943937472136157E-4</v>
      </c>
      <c r="AI194" s="583">
        <v>1.4710471039616239E-4</v>
      </c>
      <c r="AJ194" s="583">
        <v>6.484949698979212E-4</v>
      </c>
      <c r="AK194" s="583">
        <v>2.6786935381804686E-4</v>
      </c>
      <c r="AL194" s="583">
        <v>1.5243480315512857E-4</v>
      </c>
      <c r="AM194" s="583">
        <v>2.5760934513720571E-4</v>
      </c>
      <c r="AN194" s="583">
        <v>3.5799930097678116E-4</v>
      </c>
      <c r="AO194" s="583">
        <v>1.2950928228979773E-3</v>
      </c>
      <c r="AP194" s="584">
        <v>1.033755294997337E-3</v>
      </c>
    </row>
    <row r="195" spans="2:42" ht="13.5" customHeight="1">
      <c r="B195" s="580">
        <v>12</v>
      </c>
      <c r="C195" s="581" t="s">
        <v>279</v>
      </c>
      <c r="D195" s="583">
        <v>3.0828049565933372E-5</v>
      </c>
      <c r="E195" s="583">
        <v>7.978968900524435E-6</v>
      </c>
      <c r="F195" s="583">
        <v>9.6409727586357812E-5</v>
      </c>
      <c r="G195" s="583">
        <v>2.0320713640300403E-4</v>
      </c>
      <c r="H195" s="583">
        <v>4.2522818534689251E-5</v>
      </c>
      <c r="I195" s="583">
        <v>4.0709090192377343E-5</v>
      </c>
      <c r="J195" s="583">
        <v>1.4628221595690979E-3</v>
      </c>
      <c r="K195" s="583">
        <v>5.6488299486663156E-5</v>
      </c>
      <c r="L195" s="583">
        <v>5.2916568138503106E-6</v>
      </c>
      <c r="M195" s="583">
        <v>1.9082975087671961E-4</v>
      </c>
      <c r="N195" s="583">
        <v>7.2227953445325849E-4</v>
      </c>
      <c r="O195" s="583">
        <v>1.0252190080882939</v>
      </c>
      <c r="P195" s="583">
        <v>2.0440643403485829E-4</v>
      </c>
      <c r="Q195" s="583">
        <v>1.4313151648700536E-2</v>
      </c>
      <c r="R195" s="583">
        <v>1.0311976279341039E-2</v>
      </c>
      <c r="S195" s="583">
        <v>6.6297830693212963E-3</v>
      </c>
      <c r="T195" s="583">
        <v>2.2996560646522824E-3</v>
      </c>
      <c r="U195" s="583">
        <v>2.1783426247413507E-4</v>
      </c>
      <c r="V195" s="583">
        <v>3.3931610645855314E-3</v>
      </c>
      <c r="W195" s="583">
        <v>8.7632263335456174E-4</v>
      </c>
      <c r="X195" s="583">
        <v>3.7546457916228125E-3</v>
      </c>
      <c r="Y195" s="583">
        <v>-7.217334601397952E-4</v>
      </c>
      <c r="Z195" s="583">
        <v>1.7261230571901506E-3</v>
      </c>
      <c r="AA195" s="583">
        <v>4.8154799876052451E-5</v>
      </c>
      <c r="AB195" s="583">
        <v>1.3285444142674258E-4</v>
      </c>
      <c r="AC195" s="583">
        <v>2.258078936361371E-5</v>
      </c>
      <c r="AD195" s="583">
        <v>2.6745084280010548E-5</v>
      </c>
      <c r="AE195" s="583">
        <v>1.8361646121938602E-5</v>
      </c>
      <c r="AF195" s="583">
        <v>5.4985589307654883E-5</v>
      </c>
      <c r="AG195" s="583">
        <v>1.166310278093861E-4</v>
      </c>
      <c r="AH195" s="583">
        <v>2.7088838284762276E-5</v>
      </c>
      <c r="AI195" s="583">
        <v>3.248704369396643E-5</v>
      </c>
      <c r="AJ195" s="583">
        <v>2.8247640629195684E-5</v>
      </c>
      <c r="AK195" s="583">
        <v>1.879844572935531E-5</v>
      </c>
      <c r="AL195" s="583">
        <v>1.2417337473590736E-5</v>
      </c>
      <c r="AM195" s="583">
        <v>9.8525933975863062E-5</v>
      </c>
      <c r="AN195" s="583">
        <v>2.9215591155979614E-5</v>
      </c>
      <c r="AO195" s="583">
        <v>1.0111923995943576E-4</v>
      </c>
      <c r="AP195" s="584">
        <v>2.8606454643727574E-4</v>
      </c>
    </row>
    <row r="196" spans="2:42" ht="13.5" customHeight="1">
      <c r="B196" s="580">
        <v>13</v>
      </c>
      <c r="C196" s="581" t="s">
        <v>280</v>
      </c>
      <c r="D196" s="583">
        <v>6.3868798993009577E-5</v>
      </c>
      <c r="E196" s="583">
        <v>2.4488643211104409E-4</v>
      </c>
      <c r="F196" s="583">
        <v>7.7785622486133536E-5</v>
      </c>
      <c r="G196" s="583">
        <v>6.1006540069987956E-5</v>
      </c>
      <c r="H196" s="583">
        <v>1.2669088257524728E-4</v>
      </c>
      <c r="I196" s="583">
        <v>1.0556182274223124E-4</v>
      </c>
      <c r="J196" s="583">
        <v>4.5610280910949252E-4</v>
      </c>
      <c r="K196" s="583">
        <v>3.3875543340208938E-4</v>
      </c>
      <c r="L196" s="583">
        <v>4.8892752334743302E-6</v>
      </c>
      <c r="M196" s="583">
        <v>1.7624415119121958E-4</v>
      </c>
      <c r="N196" s="583">
        <v>5.2741562619140379E-4</v>
      </c>
      <c r="O196" s="583">
        <v>2.5607731629988159E-4</v>
      </c>
      <c r="P196" s="583">
        <v>1.0219216988304571</v>
      </c>
      <c r="Q196" s="583">
        <v>4.2855018082723715E-3</v>
      </c>
      <c r="R196" s="583">
        <v>1.0563817030006233E-3</v>
      </c>
      <c r="S196" s="583">
        <v>9.1336681992082642E-4</v>
      </c>
      <c r="T196" s="583">
        <v>9.5247827776705836E-4</v>
      </c>
      <c r="U196" s="583">
        <v>1.2188533135006458E-3</v>
      </c>
      <c r="V196" s="583">
        <v>4.7118488474989549E-3</v>
      </c>
      <c r="W196" s="583">
        <v>1.0784985319572048E-3</v>
      </c>
      <c r="X196" s="583">
        <v>1.5048129979995208E-3</v>
      </c>
      <c r="Y196" s="583">
        <v>1.2516595189039838E-2</v>
      </c>
      <c r="Z196" s="583">
        <v>5.3314872690637851E-4</v>
      </c>
      <c r="AA196" s="583">
        <v>1.720765176423229E-4</v>
      </c>
      <c r="AB196" s="583">
        <v>9.3897431143937974E-5</v>
      </c>
      <c r="AC196" s="583">
        <v>6.7299356208636257E-5</v>
      </c>
      <c r="AD196" s="583">
        <v>6.283830235743409E-5</v>
      </c>
      <c r="AE196" s="583">
        <v>1.2768682359625371E-4</v>
      </c>
      <c r="AF196" s="583">
        <v>3.2000781595133841E-5</v>
      </c>
      <c r="AG196" s="583">
        <v>4.5184315630571395E-5</v>
      </c>
      <c r="AH196" s="583">
        <v>1.1901194321012647E-4</v>
      </c>
      <c r="AI196" s="583">
        <v>5.6808518876886419E-5</v>
      </c>
      <c r="AJ196" s="583">
        <v>9.9067840424351645E-5</v>
      </c>
      <c r="AK196" s="583">
        <v>1.222629847042074E-4</v>
      </c>
      <c r="AL196" s="583">
        <v>1.3876581473029297E-4</v>
      </c>
      <c r="AM196" s="583">
        <v>9.7595546287921193E-5</v>
      </c>
      <c r="AN196" s="583">
        <v>7.630071995600845E-5</v>
      </c>
      <c r="AO196" s="583">
        <v>8.8236878324431556E-4</v>
      </c>
      <c r="AP196" s="584">
        <v>1.752084795290538E-4</v>
      </c>
    </row>
    <row r="197" spans="2:42" ht="13.5" customHeight="1">
      <c r="B197" s="580">
        <v>14</v>
      </c>
      <c r="C197" s="581" t="s">
        <v>281</v>
      </c>
      <c r="D197" s="583">
        <v>7.3053238188379563E-4</v>
      </c>
      <c r="E197" s="583">
        <v>5.776306823583302E-4</v>
      </c>
      <c r="F197" s="583">
        <v>7.9883980293968596E-4</v>
      </c>
      <c r="G197" s="583">
        <v>1.9308547363109556E-3</v>
      </c>
      <c r="H197" s="583">
        <v>2.0141838352183681E-3</v>
      </c>
      <c r="I197" s="583">
        <v>5.5905692010040997E-4</v>
      </c>
      <c r="J197" s="583">
        <v>5.4858610519430331E-3</v>
      </c>
      <c r="K197" s="583">
        <v>2.3792462150332497E-3</v>
      </c>
      <c r="L197" s="583">
        <v>1.2610320129136907E-4</v>
      </c>
      <c r="M197" s="583">
        <v>2.5819775147988811E-3</v>
      </c>
      <c r="N197" s="583">
        <v>3.395962036232103E-3</v>
      </c>
      <c r="O197" s="583">
        <v>1.8401168607818383E-3</v>
      </c>
      <c r="P197" s="583">
        <v>1.8130854274448357E-3</v>
      </c>
      <c r="Q197" s="583">
        <v>1.0172871681627269</v>
      </c>
      <c r="R197" s="583">
        <v>1.1144375207503871E-2</v>
      </c>
      <c r="S197" s="583">
        <v>7.5813104513447879E-3</v>
      </c>
      <c r="T197" s="583">
        <v>1.4626559604511266E-2</v>
      </c>
      <c r="U197" s="583">
        <v>3.3520297321849527E-3</v>
      </c>
      <c r="V197" s="583">
        <v>8.6549470015055748E-3</v>
      </c>
      <c r="W197" s="583">
        <v>5.8546000739464459E-3</v>
      </c>
      <c r="X197" s="583">
        <v>2.5348517863340095E-3</v>
      </c>
      <c r="Y197" s="583">
        <v>4.515756652445798E-3</v>
      </c>
      <c r="Z197" s="583">
        <v>2.1052192701014497E-2</v>
      </c>
      <c r="AA197" s="583">
        <v>7.8035069881557232E-4</v>
      </c>
      <c r="AB197" s="583">
        <v>1.6517450387055431E-3</v>
      </c>
      <c r="AC197" s="583">
        <v>3.0635414977714793E-4</v>
      </c>
      <c r="AD197" s="583">
        <v>7.3984432131225396E-4</v>
      </c>
      <c r="AE197" s="583">
        <v>2.9350815297051142E-4</v>
      </c>
      <c r="AF197" s="583">
        <v>7.9879265487797801E-4</v>
      </c>
      <c r="AG197" s="583">
        <v>1.017372990564354E-3</v>
      </c>
      <c r="AH197" s="583">
        <v>4.5869893576544956E-4</v>
      </c>
      <c r="AI197" s="583">
        <v>7.8335920425932112E-4</v>
      </c>
      <c r="AJ197" s="583">
        <v>4.1333124633263866E-4</v>
      </c>
      <c r="AK197" s="583">
        <v>3.553384571531302E-4</v>
      </c>
      <c r="AL197" s="583">
        <v>5.3636647593018343E-4</v>
      </c>
      <c r="AM197" s="583">
        <v>6.7206158261234254E-4</v>
      </c>
      <c r="AN197" s="583">
        <v>8.1201624407089223E-4</v>
      </c>
      <c r="AO197" s="583">
        <v>9.9029584673730828E-4</v>
      </c>
      <c r="AP197" s="584">
        <v>1.5436612608784488E-3</v>
      </c>
    </row>
    <row r="198" spans="2:42" ht="13.5" customHeight="1">
      <c r="B198" s="580">
        <v>15</v>
      </c>
      <c r="C198" s="581" t="s">
        <v>233</v>
      </c>
      <c r="D198" s="583">
        <v>4.4774234530612801E-5</v>
      </c>
      <c r="E198" s="583">
        <v>3.9267298451916645E-5</v>
      </c>
      <c r="F198" s="583">
        <v>4.3244599098703374E-5</v>
      </c>
      <c r="G198" s="583">
        <v>3.8045700886848646E-4</v>
      </c>
      <c r="H198" s="583">
        <v>4.1596457509920221E-5</v>
      </c>
      <c r="I198" s="583">
        <v>4.6503124708475987E-5</v>
      </c>
      <c r="J198" s="583">
        <v>6.2446461738214563E-5</v>
      </c>
      <c r="K198" s="583">
        <v>5.4997071411723562E-5</v>
      </c>
      <c r="L198" s="583">
        <v>8.7694341360421861E-6</v>
      </c>
      <c r="M198" s="583">
        <v>6.43459548791532E-5</v>
      </c>
      <c r="N198" s="583">
        <v>3.1951875660579492E-4</v>
      </c>
      <c r="O198" s="583">
        <v>1.0904376848264073E-4</v>
      </c>
      <c r="P198" s="583">
        <v>3.8966883001362627E-5</v>
      </c>
      <c r="Q198" s="583">
        <v>1.195807748391255E-4</v>
      </c>
      <c r="R198" s="583">
        <v>1.0140092209917797</v>
      </c>
      <c r="S198" s="583">
        <v>3.0424681967074056E-3</v>
      </c>
      <c r="T198" s="583">
        <v>2.2808683307862124E-3</v>
      </c>
      <c r="U198" s="583">
        <v>2.2370898844799024E-4</v>
      </c>
      <c r="V198" s="583">
        <v>1.3338800921381462E-3</v>
      </c>
      <c r="W198" s="583">
        <v>2.7319226478945833E-4</v>
      </c>
      <c r="X198" s="583">
        <v>6.2377378828834074E-4</v>
      </c>
      <c r="Y198" s="583">
        <v>4.8744212859125575E-5</v>
      </c>
      <c r="Z198" s="583">
        <v>7.0466059550767721E-4</v>
      </c>
      <c r="AA198" s="583">
        <v>9.3808671634783563E-5</v>
      </c>
      <c r="AB198" s="583">
        <v>8.9699278535951407E-4</v>
      </c>
      <c r="AC198" s="583">
        <v>8.3173452936808066E-5</v>
      </c>
      <c r="AD198" s="583">
        <v>9.398374997566932E-5</v>
      </c>
      <c r="AE198" s="583">
        <v>1.2796513937068205E-4</v>
      </c>
      <c r="AF198" s="583">
        <v>4.3245083774350491E-5</v>
      </c>
      <c r="AG198" s="583">
        <v>6.1909867716527814E-5</v>
      </c>
      <c r="AH198" s="583">
        <v>1.3537360063068835E-4</v>
      </c>
      <c r="AI198" s="583">
        <v>8.3730164772471058E-5</v>
      </c>
      <c r="AJ198" s="583">
        <v>9.6912650876876969E-5</v>
      </c>
      <c r="AK198" s="583">
        <v>5.5397601616337177E-5</v>
      </c>
      <c r="AL198" s="583">
        <v>5.3345990366050607E-5</v>
      </c>
      <c r="AM198" s="583">
        <v>1.480397823701546E-3</v>
      </c>
      <c r="AN198" s="583">
        <v>5.9171011762428156E-5</v>
      </c>
      <c r="AO198" s="583">
        <v>2.1436899851494621E-5</v>
      </c>
      <c r="AP198" s="584">
        <v>6.8367583355362054E-5</v>
      </c>
    </row>
    <row r="199" spans="2:42" ht="13.5" customHeight="1">
      <c r="B199" s="580">
        <v>16</v>
      </c>
      <c r="C199" s="581" t="s">
        <v>234</v>
      </c>
      <c r="D199" s="583">
        <v>9.6375554924907252E-5</v>
      </c>
      <c r="E199" s="583">
        <v>1.123820226069133E-4</v>
      </c>
      <c r="F199" s="583">
        <v>7.7672864448949947E-5</v>
      </c>
      <c r="G199" s="583">
        <v>3.2293903718455487E-4</v>
      </c>
      <c r="H199" s="583">
        <v>9.3776363053451876E-5</v>
      </c>
      <c r="I199" s="583">
        <v>1.0097552691004881E-4</v>
      </c>
      <c r="J199" s="583">
        <v>1.2570908826932428E-4</v>
      </c>
      <c r="K199" s="583">
        <v>1.1554637300732159E-4</v>
      </c>
      <c r="L199" s="583">
        <v>1.6795234341211876E-5</v>
      </c>
      <c r="M199" s="583">
        <v>3.3217563185818848E-4</v>
      </c>
      <c r="N199" s="583">
        <v>3.9830246362295666E-4</v>
      </c>
      <c r="O199" s="583">
        <v>2.108525826391627E-4</v>
      </c>
      <c r="P199" s="583">
        <v>1.0518246939731194E-4</v>
      </c>
      <c r="Q199" s="583">
        <v>1.8729644858728336E-4</v>
      </c>
      <c r="R199" s="583">
        <v>1.0487042952120143E-3</v>
      </c>
      <c r="S199" s="583">
        <v>1.021483289279298</v>
      </c>
      <c r="T199" s="583">
        <v>4.322408776578241E-4</v>
      </c>
      <c r="U199" s="583">
        <v>6.9907452842993538E-4</v>
      </c>
      <c r="V199" s="583">
        <v>2.4287597279125297E-4</v>
      </c>
      <c r="W199" s="583">
        <v>1.6042369980146106E-4</v>
      </c>
      <c r="X199" s="583">
        <v>1.9992448759222935E-4</v>
      </c>
      <c r="Y199" s="583">
        <v>9.8780532994382055E-5</v>
      </c>
      <c r="Z199" s="583">
        <v>2.5442605654286791E-4</v>
      </c>
      <c r="AA199" s="583">
        <v>1.8628604209295653E-4</v>
      </c>
      <c r="AB199" s="583">
        <v>3.5529386665937926E-4</v>
      </c>
      <c r="AC199" s="583">
        <v>1.7617335553507006E-4</v>
      </c>
      <c r="AD199" s="583">
        <v>2.0980083434106605E-4</v>
      </c>
      <c r="AE199" s="583">
        <v>2.981259167841326E-4</v>
      </c>
      <c r="AF199" s="583">
        <v>6.1229195210611991E-5</v>
      </c>
      <c r="AG199" s="583">
        <v>1.295592938303125E-4</v>
      </c>
      <c r="AH199" s="583">
        <v>3.0590743727375286E-4</v>
      </c>
      <c r="AI199" s="583">
        <v>1.4540377144446742E-4</v>
      </c>
      <c r="AJ199" s="583">
        <v>2.0098522940681013E-4</v>
      </c>
      <c r="AK199" s="583">
        <v>1.1434911479241494E-4</v>
      </c>
      <c r="AL199" s="583">
        <v>1.228773604670754E-4</v>
      </c>
      <c r="AM199" s="583">
        <v>3.5848538133982934E-3</v>
      </c>
      <c r="AN199" s="583">
        <v>1.1452837196424247E-4</v>
      </c>
      <c r="AO199" s="583">
        <v>3.9227005384563505E-5</v>
      </c>
      <c r="AP199" s="584">
        <v>1.251676864324004E-4</v>
      </c>
    </row>
    <row r="200" spans="2:42" ht="13.5" customHeight="1">
      <c r="B200" s="580">
        <v>17</v>
      </c>
      <c r="C200" s="581" t="s">
        <v>235</v>
      </c>
      <c r="D200" s="583">
        <v>2.0486102374042549E-5</v>
      </c>
      <c r="E200" s="583">
        <v>3.0313914861227488E-5</v>
      </c>
      <c r="F200" s="583">
        <v>1.9565493809793318E-5</v>
      </c>
      <c r="G200" s="583">
        <v>4.9023938201870734E-5</v>
      </c>
      <c r="H200" s="583">
        <v>1.8725465578070652E-5</v>
      </c>
      <c r="I200" s="583">
        <v>2.1927871899787306E-5</v>
      </c>
      <c r="J200" s="583">
        <v>2.2278672749506218E-5</v>
      </c>
      <c r="K200" s="583">
        <v>2.1484516855543339E-5</v>
      </c>
      <c r="L200" s="583">
        <v>2.8519281284356648E-6</v>
      </c>
      <c r="M200" s="583">
        <v>1.7877657223418806E-5</v>
      </c>
      <c r="N200" s="583">
        <v>3.8401533754435107E-5</v>
      </c>
      <c r="O200" s="583">
        <v>1.4009727996257558E-5</v>
      </c>
      <c r="P200" s="583">
        <v>1.6681972027369668E-5</v>
      </c>
      <c r="Q200" s="583">
        <v>1.9755954631497488E-5</v>
      </c>
      <c r="R200" s="583">
        <v>1.3390459390894612E-4</v>
      </c>
      <c r="S200" s="583">
        <v>4.0297350860849082E-4</v>
      </c>
      <c r="T200" s="583">
        <v>1.012005976217029</v>
      </c>
      <c r="U200" s="583">
        <v>3.6063503343585145E-5</v>
      </c>
      <c r="V200" s="583">
        <v>5.565383754023962E-5</v>
      </c>
      <c r="W200" s="583">
        <v>2.4483881080908685E-5</v>
      </c>
      <c r="X200" s="583">
        <v>3.7792185208846754E-5</v>
      </c>
      <c r="Y200" s="583">
        <v>2.9164994881953429E-5</v>
      </c>
      <c r="Z200" s="583">
        <v>5.848452184496249E-5</v>
      </c>
      <c r="AA200" s="583">
        <v>3.2757776971090559E-5</v>
      </c>
      <c r="AB200" s="583">
        <v>6.267465519832679E-5</v>
      </c>
      <c r="AC200" s="583">
        <v>3.9890428420535206E-5</v>
      </c>
      <c r="AD200" s="583">
        <v>8.1404892453074639E-5</v>
      </c>
      <c r="AE200" s="583">
        <v>6.1923113404269031E-5</v>
      </c>
      <c r="AF200" s="583">
        <v>1.2441921054026082E-5</v>
      </c>
      <c r="AG200" s="583">
        <v>2.992912238789756E-5</v>
      </c>
      <c r="AH200" s="583">
        <v>6.423497034470664E-5</v>
      </c>
      <c r="AI200" s="583">
        <v>1.885456448707836E-4</v>
      </c>
      <c r="AJ200" s="583">
        <v>4.4078449389849457E-5</v>
      </c>
      <c r="AK200" s="583">
        <v>8.2554709719906156E-4</v>
      </c>
      <c r="AL200" s="583">
        <v>2.9112009387738178E-5</v>
      </c>
      <c r="AM200" s="583">
        <v>6.0382360325202686E-4</v>
      </c>
      <c r="AN200" s="583">
        <v>8.4776434556748539E-5</v>
      </c>
      <c r="AO200" s="583">
        <v>1.6366431329232628E-3</v>
      </c>
      <c r="AP200" s="584">
        <v>4.5900064225170386E-5</v>
      </c>
    </row>
    <row r="201" spans="2:42" ht="13.5" customHeight="1">
      <c r="B201" s="580">
        <v>18</v>
      </c>
      <c r="C201" s="581" t="s">
        <v>236</v>
      </c>
      <c r="D201" s="583">
        <v>9.0661318215500735E-5</v>
      </c>
      <c r="E201" s="583">
        <v>1.1501061146057137E-4</v>
      </c>
      <c r="F201" s="583">
        <v>9.5857600716250832E-5</v>
      </c>
      <c r="G201" s="583">
        <v>2.4205789445309392E-4</v>
      </c>
      <c r="H201" s="583">
        <v>8.8406315648434331E-5</v>
      </c>
      <c r="I201" s="583">
        <v>9.8771778911240825E-5</v>
      </c>
      <c r="J201" s="583">
        <v>1.0436276645166302E-4</v>
      </c>
      <c r="K201" s="583">
        <v>1.0608756311442105E-4</v>
      </c>
      <c r="L201" s="583">
        <v>1.3901972408846448E-5</v>
      </c>
      <c r="M201" s="583">
        <v>8.9016011253856655E-5</v>
      </c>
      <c r="N201" s="583">
        <v>1.8807890993392413E-4</v>
      </c>
      <c r="O201" s="583">
        <v>6.7451033780048612E-5</v>
      </c>
      <c r="P201" s="583">
        <v>1.8177986918485993E-4</v>
      </c>
      <c r="Q201" s="583">
        <v>1.2219159926259119E-4</v>
      </c>
      <c r="R201" s="583">
        <v>3.9538358508260733E-4</v>
      </c>
      <c r="S201" s="583">
        <v>1.4920770548300091E-3</v>
      </c>
      <c r="T201" s="583">
        <v>2.1686669642151997E-2</v>
      </c>
      <c r="U201" s="583">
        <v>1.0354119517576372</v>
      </c>
      <c r="V201" s="583">
        <v>3.1977053440858357E-3</v>
      </c>
      <c r="W201" s="583">
        <v>3.2986547331882249E-2</v>
      </c>
      <c r="X201" s="583">
        <v>1.2807312811273775E-3</v>
      </c>
      <c r="Y201" s="583">
        <v>3.3379414745721392E-4</v>
      </c>
      <c r="Z201" s="583">
        <v>2.6249696664679709E-4</v>
      </c>
      <c r="AA201" s="583">
        <v>1.6988562811006859E-4</v>
      </c>
      <c r="AB201" s="583">
        <v>2.9817606519891711E-4</v>
      </c>
      <c r="AC201" s="583">
        <v>1.7340289734092321E-4</v>
      </c>
      <c r="AD201" s="583">
        <v>2.0298412674862718E-4</v>
      </c>
      <c r="AE201" s="583">
        <v>2.941379395410625E-4</v>
      </c>
      <c r="AF201" s="583">
        <v>5.9323339404818413E-5</v>
      </c>
      <c r="AG201" s="583">
        <v>1.2760444337552658E-4</v>
      </c>
      <c r="AH201" s="583">
        <v>3.4812633693678027E-4</v>
      </c>
      <c r="AI201" s="583">
        <v>2.6583068472175027E-4</v>
      </c>
      <c r="AJ201" s="583">
        <v>2.466318449246445E-4</v>
      </c>
      <c r="AK201" s="583">
        <v>1.3076184056086393E-4</v>
      </c>
      <c r="AL201" s="583">
        <v>1.280629413936788E-4</v>
      </c>
      <c r="AM201" s="583">
        <v>3.1652748877089736E-3</v>
      </c>
      <c r="AN201" s="583">
        <v>1.1681466325130186E-4</v>
      </c>
      <c r="AO201" s="583">
        <v>3.4066451748904847E-3</v>
      </c>
      <c r="AP201" s="584">
        <v>1.3404291167245803E-4</v>
      </c>
    </row>
    <row r="202" spans="2:42" ht="13.5" customHeight="1">
      <c r="B202" s="580">
        <v>19</v>
      </c>
      <c r="C202" s="581" t="s">
        <v>282</v>
      </c>
      <c r="D202" s="583">
        <v>1.2958041268495532E-5</v>
      </c>
      <c r="E202" s="583">
        <v>1.0532117339922918E-5</v>
      </c>
      <c r="F202" s="583">
        <v>1.0495586022200493E-4</v>
      </c>
      <c r="G202" s="583">
        <v>4.3464307336811256E-5</v>
      </c>
      <c r="H202" s="583">
        <v>1.3022881551069981E-5</v>
      </c>
      <c r="I202" s="583">
        <v>1.1918215305623075E-5</v>
      </c>
      <c r="J202" s="583">
        <v>1.6032680247672161E-5</v>
      </c>
      <c r="K202" s="583">
        <v>1.3537450411494251E-5</v>
      </c>
      <c r="L202" s="583">
        <v>1.957484006716609E-6</v>
      </c>
      <c r="M202" s="583">
        <v>1.2022062695395048E-5</v>
      </c>
      <c r="N202" s="583">
        <v>2.5187391102689634E-5</v>
      </c>
      <c r="O202" s="583">
        <v>9.5580337965300283E-6</v>
      </c>
      <c r="P202" s="583">
        <v>1.9869093372848894E-5</v>
      </c>
      <c r="Q202" s="583">
        <v>3.0029100370462596E-5</v>
      </c>
      <c r="R202" s="583">
        <v>2.2930227071613348E-4</v>
      </c>
      <c r="S202" s="583">
        <v>8.8811123985870941E-4</v>
      </c>
      <c r="T202" s="583">
        <v>8.4541518298270751E-4</v>
      </c>
      <c r="U202" s="583">
        <v>2.8031713164868466E-4</v>
      </c>
      <c r="V202" s="583">
        <v>1.0068780049442461</v>
      </c>
      <c r="W202" s="583">
        <v>8.346352037429404E-4</v>
      </c>
      <c r="X202" s="583">
        <v>1.8311429547574081E-3</v>
      </c>
      <c r="Y202" s="583">
        <v>3.1980359688414079E-5</v>
      </c>
      <c r="Z202" s="583">
        <v>2.6637756104686125E-4</v>
      </c>
      <c r="AA202" s="583">
        <v>2.5316855845444274E-5</v>
      </c>
      <c r="AB202" s="583">
        <v>5.4479835697620369E-5</v>
      </c>
      <c r="AC202" s="583">
        <v>1.9909138361160266E-5</v>
      </c>
      <c r="AD202" s="583">
        <v>2.8063409051309167E-5</v>
      </c>
      <c r="AE202" s="583">
        <v>3.1689559542093629E-5</v>
      </c>
      <c r="AF202" s="583">
        <v>1.3369189872641283E-5</v>
      </c>
      <c r="AG202" s="583">
        <v>2.8080602582405708E-5</v>
      </c>
      <c r="AH202" s="583">
        <v>3.581975977133343E-5</v>
      </c>
      <c r="AI202" s="583">
        <v>5.156013623753454E-5</v>
      </c>
      <c r="AJ202" s="583">
        <v>5.7160574276272899E-5</v>
      </c>
      <c r="AK202" s="583">
        <v>1.5256325490634868E-5</v>
      </c>
      <c r="AL202" s="583">
        <v>1.3311133130414856E-5</v>
      </c>
      <c r="AM202" s="583">
        <v>3.5545731554220136E-4</v>
      </c>
      <c r="AN202" s="583">
        <v>1.8038517792414796E-5</v>
      </c>
      <c r="AO202" s="583">
        <v>8.475940375746818E-6</v>
      </c>
      <c r="AP202" s="584">
        <v>3.1514682678427484E-5</v>
      </c>
    </row>
    <row r="203" spans="2:42" ht="13.5" customHeight="1">
      <c r="B203" s="580">
        <v>20</v>
      </c>
      <c r="C203" s="581" t="s">
        <v>341</v>
      </c>
      <c r="D203" s="583">
        <v>6.5072329851540311E-6</v>
      </c>
      <c r="E203" s="583">
        <v>2.0852590016140796E-5</v>
      </c>
      <c r="F203" s="583">
        <v>2.1504631761264629E-5</v>
      </c>
      <c r="G203" s="583">
        <v>1.5639023339741842E-5</v>
      </c>
      <c r="H203" s="583">
        <v>7.9194642647802471E-6</v>
      </c>
      <c r="I203" s="583">
        <v>6.8198695589189736E-6</v>
      </c>
      <c r="J203" s="583">
        <v>8.0220772919761594E-6</v>
      </c>
      <c r="K203" s="583">
        <v>9.385478574191602E-6</v>
      </c>
      <c r="L203" s="583">
        <v>1.8410755927142616E-6</v>
      </c>
      <c r="M203" s="583">
        <v>7.0782006149969554E-6</v>
      </c>
      <c r="N203" s="583">
        <v>1.970589135584307E-5</v>
      </c>
      <c r="O203" s="583">
        <v>5.4515702474439721E-6</v>
      </c>
      <c r="P203" s="583">
        <v>6.1018924872361218E-6</v>
      </c>
      <c r="Q203" s="583">
        <v>9.9424949115556248E-6</v>
      </c>
      <c r="R203" s="583">
        <v>1.871713973771986E-5</v>
      </c>
      <c r="S203" s="583">
        <v>2.9591601502696584E-5</v>
      </c>
      <c r="T203" s="583">
        <v>7.1684020257219947E-6</v>
      </c>
      <c r="U203" s="583">
        <v>1.3868676667751478E-5</v>
      </c>
      <c r="V203" s="583">
        <v>9.6838261426931759E-6</v>
      </c>
      <c r="W203" s="583">
        <v>1.0025455040197724</v>
      </c>
      <c r="X203" s="583">
        <v>8.4796523140694569E-4</v>
      </c>
      <c r="Y203" s="583">
        <v>6.2859367408672382E-6</v>
      </c>
      <c r="Z203" s="583">
        <v>1.7807740388349659E-4</v>
      </c>
      <c r="AA203" s="583">
        <v>1.5564193337370922E-5</v>
      </c>
      <c r="AB203" s="583">
        <v>2.667557916312945E-5</v>
      </c>
      <c r="AC203" s="583">
        <v>1.2182431602343342E-5</v>
      </c>
      <c r="AD203" s="583">
        <v>2.909390682300954E-5</v>
      </c>
      <c r="AE203" s="583">
        <v>2.650842027960767E-5</v>
      </c>
      <c r="AF203" s="583">
        <v>1.0850412973907951E-5</v>
      </c>
      <c r="AG203" s="583">
        <v>2.1639441870954327E-5</v>
      </c>
      <c r="AH203" s="583">
        <v>2.7514708951521551E-5</v>
      </c>
      <c r="AI203" s="583">
        <v>1.1045529098864968E-4</v>
      </c>
      <c r="AJ203" s="583">
        <v>1.7802513370107506E-5</v>
      </c>
      <c r="AK203" s="583">
        <v>8.5185279091186686E-6</v>
      </c>
      <c r="AL203" s="583">
        <v>9.6735737341780817E-6</v>
      </c>
      <c r="AM203" s="583">
        <v>1.7041537029875643E-4</v>
      </c>
      <c r="AN203" s="583">
        <v>1.9342300006670333E-5</v>
      </c>
      <c r="AO203" s="583">
        <v>3.6983189805152417E-6</v>
      </c>
      <c r="AP203" s="584">
        <v>2.472726115971043E-5</v>
      </c>
    </row>
    <row r="204" spans="2:42" ht="13.5" customHeight="1">
      <c r="B204" s="580">
        <v>21</v>
      </c>
      <c r="C204" s="581" t="s">
        <v>283</v>
      </c>
      <c r="D204" s="583">
        <v>4.2429526019270434E-4</v>
      </c>
      <c r="E204" s="583">
        <v>4.7948797519082882E-4</v>
      </c>
      <c r="F204" s="583">
        <v>2.0026428348316725E-2</v>
      </c>
      <c r="G204" s="583">
        <v>8.6962281235175251E-4</v>
      </c>
      <c r="H204" s="583">
        <v>9.9132655566979604E-4</v>
      </c>
      <c r="I204" s="583">
        <v>3.6626790784860161E-4</v>
      </c>
      <c r="J204" s="583">
        <v>4.7179492884081057E-4</v>
      </c>
      <c r="K204" s="583">
        <v>3.8646448173491616E-4</v>
      </c>
      <c r="L204" s="583">
        <v>1.1992225741677292E-4</v>
      </c>
      <c r="M204" s="583">
        <v>3.1384677322975892E-4</v>
      </c>
      <c r="N204" s="583">
        <v>7.1434253108390122E-4</v>
      </c>
      <c r="O204" s="583">
        <v>3.5511041825486559E-4</v>
      </c>
      <c r="P204" s="583">
        <v>3.5380133305670997E-4</v>
      </c>
      <c r="Q204" s="583">
        <v>3.5353491722599364E-4</v>
      </c>
      <c r="R204" s="583">
        <v>3.7295912576473973E-4</v>
      </c>
      <c r="S204" s="583">
        <v>3.6603060401973911E-4</v>
      </c>
      <c r="T204" s="583">
        <v>3.57143015481825E-4</v>
      </c>
      <c r="U204" s="583">
        <v>4.1663409206731263E-4</v>
      </c>
      <c r="V204" s="583">
        <v>3.3771606882358475E-4</v>
      </c>
      <c r="W204" s="583">
        <v>2.794081074058895E-4</v>
      </c>
      <c r="X204" s="583">
        <v>1.173423689863208</v>
      </c>
      <c r="Y204" s="583">
        <v>3.8767148495480903E-4</v>
      </c>
      <c r="Z204" s="583">
        <v>7.449408794129211E-4</v>
      </c>
      <c r="AA204" s="583">
        <v>6.0181663918458148E-4</v>
      </c>
      <c r="AB204" s="583">
        <v>8.456300571836145E-4</v>
      </c>
      <c r="AC204" s="583">
        <v>6.9701776381195777E-4</v>
      </c>
      <c r="AD204" s="583">
        <v>5.7599511275084744E-4</v>
      </c>
      <c r="AE204" s="583">
        <v>8.4748253878751774E-4</v>
      </c>
      <c r="AF204" s="583">
        <v>1.6887350632336954E-4</v>
      </c>
      <c r="AG204" s="583">
        <v>6.6889951309332231E-3</v>
      </c>
      <c r="AH204" s="583">
        <v>7.935630789548102E-4</v>
      </c>
      <c r="AI204" s="583">
        <v>2.1956975402047181E-3</v>
      </c>
      <c r="AJ204" s="583">
        <v>6.3157867278387358E-4</v>
      </c>
      <c r="AK204" s="583">
        <v>3.4140809696297722E-4</v>
      </c>
      <c r="AL204" s="583">
        <v>3.7205022365588972E-4</v>
      </c>
      <c r="AM204" s="583">
        <v>8.4391984985714499E-3</v>
      </c>
      <c r="AN204" s="583">
        <v>4.7393322897018716E-4</v>
      </c>
      <c r="AO204" s="583">
        <v>3.6866715984682532E-4</v>
      </c>
      <c r="AP204" s="584">
        <v>8.1804529790835564E-4</v>
      </c>
    </row>
    <row r="205" spans="2:42" ht="13.5" customHeight="1">
      <c r="B205" s="580">
        <v>22</v>
      </c>
      <c r="C205" s="581" t="s">
        <v>47</v>
      </c>
      <c r="D205" s="583">
        <v>4.055673745183664E-3</v>
      </c>
      <c r="E205" s="583">
        <v>1.9354621232566264E-2</v>
      </c>
      <c r="F205" s="583">
        <v>3.5106734286112704E-3</v>
      </c>
      <c r="G205" s="583">
        <v>3.0484913382177159E-3</v>
      </c>
      <c r="H205" s="583">
        <v>4.2945604949554293E-3</v>
      </c>
      <c r="I205" s="583">
        <v>6.7370470506286986E-3</v>
      </c>
      <c r="J205" s="583">
        <v>1.5750941990135055E-2</v>
      </c>
      <c r="K205" s="583">
        <v>2.9713088749609129E-3</v>
      </c>
      <c r="L205" s="583">
        <v>2.0401865182644E-4</v>
      </c>
      <c r="M205" s="583">
        <v>4.2846414458689256E-3</v>
      </c>
      <c r="N205" s="583">
        <v>9.156627851416228E-3</v>
      </c>
      <c r="O205" s="583">
        <v>8.9949404434241827E-3</v>
      </c>
      <c r="P205" s="583">
        <v>3.25431365570268E-2</v>
      </c>
      <c r="Q205" s="583">
        <v>1.6287183641259184E-3</v>
      </c>
      <c r="R205" s="583">
        <v>1.4851837154083454E-3</v>
      </c>
      <c r="S205" s="583">
        <v>2.6064163583223022E-3</v>
      </c>
      <c r="T205" s="583">
        <v>3.7157827745478021E-3</v>
      </c>
      <c r="U205" s="583">
        <v>2.7672105460951656E-3</v>
      </c>
      <c r="V205" s="583">
        <v>1.5073738940768802E-3</v>
      </c>
      <c r="W205" s="583">
        <v>3.117954344916329E-3</v>
      </c>
      <c r="X205" s="583">
        <v>1.2772156955544363E-3</v>
      </c>
      <c r="Y205" s="583">
        <v>1.0166527824219067</v>
      </c>
      <c r="Z205" s="583">
        <v>2.5766727354191981E-3</v>
      </c>
      <c r="AA205" s="583">
        <v>1.1121618468978823E-2</v>
      </c>
      <c r="AB205" s="583">
        <v>3.0740867548803984E-3</v>
      </c>
      <c r="AC205" s="583">
        <v>4.556174499019244E-3</v>
      </c>
      <c r="AD205" s="583">
        <v>4.1799689136334797E-3</v>
      </c>
      <c r="AE205" s="583">
        <v>9.5607790531164558E-3</v>
      </c>
      <c r="AF205" s="583">
        <v>1.2390833482698082E-3</v>
      </c>
      <c r="AG205" s="583">
        <v>2.0023348838958234E-3</v>
      </c>
      <c r="AH205" s="583">
        <v>8.2786864440836695E-3</v>
      </c>
      <c r="AI205" s="583">
        <v>3.1456610490013504E-3</v>
      </c>
      <c r="AJ205" s="583">
        <v>6.8746195509085933E-3</v>
      </c>
      <c r="AK205" s="583">
        <v>2.4599156817484763E-3</v>
      </c>
      <c r="AL205" s="583">
        <v>1.0159022988867075E-2</v>
      </c>
      <c r="AM205" s="583">
        <v>3.2741340066698246E-3</v>
      </c>
      <c r="AN205" s="583">
        <v>3.8503897773983879E-3</v>
      </c>
      <c r="AO205" s="583">
        <v>6.5526499117686821E-2</v>
      </c>
      <c r="AP205" s="584">
        <v>1.5836992924610448E-3</v>
      </c>
    </row>
    <row r="206" spans="2:42" ht="13.5" customHeight="1">
      <c r="B206" s="580">
        <v>23</v>
      </c>
      <c r="C206" s="581" t="s">
        <v>284</v>
      </c>
      <c r="D206" s="583">
        <v>6.2351482384627992E-3</v>
      </c>
      <c r="E206" s="583">
        <v>2.2630367856185775E-3</v>
      </c>
      <c r="F206" s="583">
        <v>2.6515914085557383E-3</v>
      </c>
      <c r="G206" s="583">
        <v>1.0883645888431624E-2</v>
      </c>
      <c r="H206" s="583">
        <v>2.2049746706264547E-3</v>
      </c>
      <c r="I206" s="583">
        <v>5.670282435266908E-3</v>
      </c>
      <c r="J206" s="583">
        <v>9.8118581669086775E-3</v>
      </c>
      <c r="K206" s="583">
        <v>6.9784001549069883E-3</v>
      </c>
      <c r="L206" s="583">
        <v>7.1130691826436297E-4</v>
      </c>
      <c r="M206" s="583">
        <v>5.7149392245736908E-3</v>
      </c>
      <c r="N206" s="583">
        <v>1.1934621421978419E-2</v>
      </c>
      <c r="O206" s="583">
        <v>7.3664895574149123E-3</v>
      </c>
      <c r="P206" s="583">
        <v>5.902515123351256E-3</v>
      </c>
      <c r="Q206" s="583">
        <v>9.0029639577543924E-3</v>
      </c>
      <c r="R206" s="583">
        <v>5.9880230659165382E-3</v>
      </c>
      <c r="S206" s="583">
        <v>3.3144734113123159E-3</v>
      </c>
      <c r="T206" s="583">
        <v>2.3454756857283847E-3</v>
      </c>
      <c r="U206" s="583">
        <v>4.9561415153930484E-3</v>
      </c>
      <c r="V206" s="583">
        <v>4.1544931064063434E-3</v>
      </c>
      <c r="W206" s="583">
        <v>3.935745963897723E-3</v>
      </c>
      <c r="X206" s="583">
        <v>1.5864669591371177E-3</v>
      </c>
      <c r="Y206" s="583">
        <v>3.4087376861875081E-3</v>
      </c>
      <c r="Z206" s="583">
        <v>1.0026172369383943</v>
      </c>
      <c r="AA206" s="583">
        <v>2.5590817455155339E-2</v>
      </c>
      <c r="AB206" s="583">
        <v>6.4171940981431003E-2</v>
      </c>
      <c r="AC206" s="583">
        <v>7.0132481783583304E-3</v>
      </c>
      <c r="AD206" s="583">
        <v>7.0161169482145149E-3</v>
      </c>
      <c r="AE206" s="583">
        <v>6.0447109167655897E-3</v>
      </c>
      <c r="AF206" s="583">
        <v>2.9661818095381438E-2</v>
      </c>
      <c r="AG206" s="583">
        <v>7.3413292245164017E-3</v>
      </c>
      <c r="AH206" s="583">
        <v>9.6914966366609245E-3</v>
      </c>
      <c r="AI206" s="583">
        <v>7.4242848335971364E-3</v>
      </c>
      <c r="AJ206" s="583">
        <v>1.1541701509834018E-2</v>
      </c>
      <c r="AK206" s="583">
        <v>4.825101302811087E-3</v>
      </c>
      <c r="AL206" s="583">
        <v>2.6511009977865574E-3</v>
      </c>
      <c r="AM206" s="583">
        <v>2.6498555912758269E-3</v>
      </c>
      <c r="AN206" s="583">
        <v>6.0000146694752787E-3</v>
      </c>
      <c r="AO206" s="583">
        <v>1.8504570724141235E-3</v>
      </c>
      <c r="AP206" s="584">
        <v>2.1037223431487107E-2</v>
      </c>
    </row>
    <row r="207" spans="2:42" ht="13.5" customHeight="1">
      <c r="B207" s="580">
        <v>24</v>
      </c>
      <c r="C207" s="581" t="s">
        <v>229</v>
      </c>
      <c r="D207" s="583">
        <v>1.5806749055788674E-2</v>
      </c>
      <c r="E207" s="583">
        <v>6.6829807392483082E-3</v>
      </c>
      <c r="F207" s="583">
        <v>8.4568166405973155E-3</v>
      </c>
      <c r="G207" s="583">
        <v>2.4416007974140463E-2</v>
      </c>
      <c r="H207" s="583">
        <v>1.2940951868182378E-2</v>
      </c>
      <c r="I207" s="583">
        <v>2.5261949493506321E-2</v>
      </c>
      <c r="J207" s="583">
        <v>5.8756149410096645E-2</v>
      </c>
      <c r="K207" s="583">
        <v>3.2229744085379326E-2</v>
      </c>
      <c r="L207" s="583">
        <v>5.4329131550730752E-3</v>
      </c>
      <c r="M207" s="583">
        <v>2.4793237239720902E-2</v>
      </c>
      <c r="N207" s="583">
        <v>5.8127379022422578E-2</v>
      </c>
      <c r="O207" s="583">
        <v>6.5484330862370904E-2</v>
      </c>
      <c r="P207" s="583">
        <v>2.9505586878352641E-2</v>
      </c>
      <c r="Q207" s="583">
        <v>2.4042095871261233E-2</v>
      </c>
      <c r="R207" s="583">
        <v>2.6419020573624431E-2</v>
      </c>
      <c r="S207" s="583">
        <v>1.3263262957993089E-2</v>
      </c>
      <c r="T207" s="583">
        <v>1.3736006138228727E-2</v>
      </c>
      <c r="U207" s="583">
        <v>3.7781359644909709E-2</v>
      </c>
      <c r="V207" s="583">
        <v>9.6678615637651125E-3</v>
      </c>
      <c r="W207" s="583">
        <v>9.5279822203159538E-3</v>
      </c>
      <c r="X207" s="583">
        <v>1.3415526128607648E-2</v>
      </c>
      <c r="Y207" s="583">
        <v>1.5169347008142643E-2</v>
      </c>
      <c r="Z207" s="583">
        <v>6.048046228009178E-3</v>
      </c>
      <c r="AA207" s="583">
        <v>1.1034581810235351</v>
      </c>
      <c r="AB207" s="583">
        <v>5.075814130491979E-2</v>
      </c>
      <c r="AC207" s="583">
        <v>8.79279263107067E-2</v>
      </c>
      <c r="AD207" s="583">
        <v>2.9364294247235342E-2</v>
      </c>
      <c r="AE207" s="583">
        <v>7.3477008773876126E-3</v>
      </c>
      <c r="AF207" s="583">
        <v>1.8551969075707745E-3</v>
      </c>
      <c r="AG207" s="583">
        <v>1.3126762918250552E-2</v>
      </c>
      <c r="AH207" s="583">
        <v>1.0388984562121626E-2</v>
      </c>
      <c r="AI207" s="583">
        <v>9.7575368512771484E-3</v>
      </c>
      <c r="AJ207" s="583">
        <v>2.1140092487767312E-2</v>
      </c>
      <c r="AK207" s="583">
        <v>1.3552460081272316E-2</v>
      </c>
      <c r="AL207" s="583">
        <v>3.2099736050162512E-3</v>
      </c>
      <c r="AM207" s="583">
        <v>5.7976352728349575E-3</v>
      </c>
      <c r="AN207" s="583">
        <v>3.0931519688800594E-2</v>
      </c>
      <c r="AO207" s="583">
        <v>8.7521803296602054E-3</v>
      </c>
      <c r="AP207" s="584">
        <v>7.6860597602823695E-3</v>
      </c>
    </row>
    <row r="208" spans="2:42" ht="13.5" customHeight="1">
      <c r="B208" s="580">
        <v>25</v>
      </c>
      <c r="C208" s="581" t="s">
        <v>230</v>
      </c>
      <c r="D208" s="583">
        <v>1.7487687168001181E-3</v>
      </c>
      <c r="E208" s="583">
        <v>6.365568497309522E-4</v>
      </c>
      <c r="F208" s="583">
        <v>7.1628705242045125E-4</v>
      </c>
      <c r="G208" s="583">
        <v>4.4497096929650747E-3</v>
      </c>
      <c r="H208" s="583">
        <v>1.9052380504391312E-3</v>
      </c>
      <c r="I208" s="583">
        <v>2.1656567744871799E-3</v>
      </c>
      <c r="J208" s="583">
        <v>3.1673383639664555E-3</v>
      </c>
      <c r="K208" s="583">
        <v>3.2889164555954696E-3</v>
      </c>
      <c r="L208" s="583">
        <v>5.9955354376735163E-4</v>
      </c>
      <c r="M208" s="583">
        <v>9.2781002408064887E-4</v>
      </c>
      <c r="N208" s="583">
        <v>1.8869576099703462E-3</v>
      </c>
      <c r="O208" s="583">
        <v>1.2526604075503269E-3</v>
      </c>
      <c r="P208" s="583">
        <v>8.6628186473357467E-4</v>
      </c>
      <c r="Q208" s="583">
        <v>9.9696598719710211E-4</v>
      </c>
      <c r="R208" s="583">
        <v>1.3965506121364798E-3</v>
      </c>
      <c r="S208" s="583">
        <v>8.4314327068665492E-4</v>
      </c>
      <c r="T208" s="583">
        <v>7.5216012737671885E-4</v>
      </c>
      <c r="U208" s="583">
        <v>2.1046746336297671E-3</v>
      </c>
      <c r="V208" s="583">
        <v>5.7662150549352706E-4</v>
      </c>
      <c r="W208" s="583">
        <v>7.3006901397438292E-4</v>
      </c>
      <c r="X208" s="583">
        <v>6.5055440284512772E-4</v>
      </c>
      <c r="Y208" s="583">
        <v>9.557042375503747E-4</v>
      </c>
      <c r="Z208" s="583">
        <v>1.5712817232626094E-3</v>
      </c>
      <c r="AA208" s="583">
        <v>1.424705486613152E-3</v>
      </c>
      <c r="AB208" s="583">
        <v>1.1155308770000363</v>
      </c>
      <c r="AC208" s="583">
        <v>9.7910457836793106E-3</v>
      </c>
      <c r="AD208" s="583">
        <v>4.4763457701485036E-3</v>
      </c>
      <c r="AE208" s="583">
        <v>2.0335813905584411E-3</v>
      </c>
      <c r="AF208" s="583">
        <v>4.0579553489084925E-4</v>
      </c>
      <c r="AG208" s="583">
        <v>2.5981279605164047E-3</v>
      </c>
      <c r="AH208" s="583">
        <v>4.6576443967304539E-3</v>
      </c>
      <c r="AI208" s="583">
        <v>3.5654676905411439E-3</v>
      </c>
      <c r="AJ208" s="583">
        <v>1.0790440961008521E-2</v>
      </c>
      <c r="AK208" s="583">
        <v>5.5673836670139375E-3</v>
      </c>
      <c r="AL208" s="583">
        <v>1.5483933881988566E-3</v>
      </c>
      <c r="AM208" s="583">
        <v>1.1763256684877764E-3</v>
      </c>
      <c r="AN208" s="583">
        <v>9.836843038711145E-3</v>
      </c>
      <c r="AO208" s="583">
        <v>7.1524269377368839E-4</v>
      </c>
      <c r="AP208" s="584">
        <v>2.4310874689266165E-3</v>
      </c>
    </row>
    <row r="209" spans="2:42" ht="13.5" customHeight="1">
      <c r="B209" s="580">
        <v>26</v>
      </c>
      <c r="C209" s="581" t="s">
        <v>231</v>
      </c>
      <c r="D209" s="583">
        <v>1.1042351852746503E-3</v>
      </c>
      <c r="E209" s="583">
        <v>9.3262618956877744E-4</v>
      </c>
      <c r="F209" s="583">
        <v>7.972726923030207E-4</v>
      </c>
      <c r="G209" s="583">
        <v>2.9635979155244649E-3</v>
      </c>
      <c r="H209" s="583">
        <v>2.1315126659142919E-3</v>
      </c>
      <c r="I209" s="583">
        <v>1.3071483819558269E-3</v>
      </c>
      <c r="J209" s="583">
        <v>2.980390303281595E-3</v>
      </c>
      <c r="K209" s="583">
        <v>4.0690954018969879E-3</v>
      </c>
      <c r="L209" s="583">
        <v>2.9477858864530442E-4</v>
      </c>
      <c r="M209" s="583">
        <v>1.0030339504644534E-3</v>
      </c>
      <c r="N209" s="583">
        <v>6.0155722092848345E-3</v>
      </c>
      <c r="O209" s="583">
        <v>1.786928285208614E-3</v>
      </c>
      <c r="P209" s="583">
        <v>2.2381540757859227E-3</v>
      </c>
      <c r="Q209" s="583">
        <v>1.099772765403646E-3</v>
      </c>
      <c r="R209" s="583">
        <v>1.6382751331347099E-3</v>
      </c>
      <c r="S209" s="583">
        <v>6.4802019438254144E-4</v>
      </c>
      <c r="T209" s="583">
        <v>8.9384717317696639E-4</v>
      </c>
      <c r="U209" s="583">
        <v>2.8552203428255521E-3</v>
      </c>
      <c r="V209" s="583">
        <v>1.0197381450511615E-3</v>
      </c>
      <c r="W209" s="583">
        <v>1.1324696136485073E-3</v>
      </c>
      <c r="X209" s="583">
        <v>7.1427886065322669E-4</v>
      </c>
      <c r="Y209" s="583">
        <v>1.1026177261576318E-3</v>
      </c>
      <c r="Z209" s="583">
        <v>3.7951282179001715E-3</v>
      </c>
      <c r="AA209" s="583">
        <v>2.024221021815438E-2</v>
      </c>
      <c r="AB209" s="583">
        <v>5.981968589910935E-3</v>
      </c>
      <c r="AC209" s="583">
        <v>1.002515015057224</v>
      </c>
      <c r="AD209" s="583">
        <v>2.8477781138954088E-3</v>
      </c>
      <c r="AE209" s="583">
        <v>6.4624666282746572E-3</v>
      </c>
      <c r="AF209" s="583">
        <v>9.2690446896286928E-4</v>
      </c>
      <c r="AG209" s="583">
        <v>1.0901904691576954E-2</v>
      </c>
      <c r="AH209" s="583">
        <v>1.2247512265947771E-2</v>
      </c>
      <c r="AI209" s="583">
        <v>2.4634291877456749E-2</v>
      </c>
      <c r="AJ209" s="583">
        <v>1.4283521970527784E-2</v>
      </c>
      <c r="AK209" s="583">
        <v>6.155938855715015E-3</v>
      </c>
      <c r="AL209" s="583">
        <v>6.7128906402106649E-4</v>
      </c>
      <c r="AM209" s="583">
        <v>2.2028898373763301E-3</v>
      </c>
      <c r="AN209" s="583">
        <v>2.5219961857567398E-2</v>
      </c>
      <c r="AO209" s="583">
        <v>9.5955333741944127E-4</v>
      </c>
      <c r="AP209" s="584">
        <v>2.2614610474240737E-2</v>
      </c>
    </row>
    <row r="210" spans="2:42" ht="13.5" customHeight="1">
      <c r="B210" s="580">
        <v>27</v>
      </c>
      <c r="C210" s="581" t="s">
        <v>127</v>
      </c>
      <c r="D210" s="583">
        <v>1.4375811694218038E-2</v>
      </c>
      <c r="E210" s="583">
        <v>5.4345578041092588E-3</v>
      </c>
      <c r="F210" s="583">
        <v>1.5992265546492593E-2</v>
      </c>
      <c r="G210" s="583">
        <v>8.5211132372734512E-3</v>
      </c>
      <c r="H210" s="583">
        <v>1.7442114145905244E-2</v>
      </c>
      <c r="I210" s="583">
        <v>2.3891872819548958E-2</v>
      </c>
      <c r="J210" s="583">
        <v>1.9402060287155371E-2</v>
      </c>
      <c r="K210" s="583">
        <v>9.2957216863213191E-3</v>
      </c>
      <c r="L210" s="583">
        <v>1.5615154921795758E-3</v>
      </c>
      <c r="M210" s="583">
        <v>1.2332609377818771E-2</v>
      </c>
      <c r="N210" s="583">
        <v>1.0844576210394377E-2</v>
      </c>
      <c r="O210" s="583">
        <v>9.724529653671838E-3</v>
      </c>
      <c r="P210" s="583">
        <v>1.1195109557384926E-2</v>
      </c>
      <c r="Q210" s="583">
        <v>9.131657690848477E-3</v>
      </c>
      <c r="R210" s="583">
        <v>1.1689793979781923E-2</v>
      </c>
      <c r="S210" s="583">
        <v>1.0764708208539047E-2</v>
      </c>
      <c r="T210" s="583">
        <v>1.9848071574146038E-2</v>
      </c>
      <c r="U210" s="583">
        <v>1.6133518342945359E-2</v>
      </c>
      <c r="V210" s="583">
        <v>1.3476273924151299E-2</v>
      </c>
      <c r="W210" s="583">
        <v>1.1038985059812174E-2</v>
      </c>
      <c r="X210" s="583">
        <v>1.0712326635634184E-2</v>
      </c>
      <c r="Y210" s="583">
        <v>1.4801092302034828E-2</v>
      </c>
      <c r="Z210" s="583">
        <v>1.3440202641169548E-2</v>
      </c>
      <c r="AA210" s="583">
        <v>2.6807263717513624E-3</v>
      </c>
      <c r="AB210" s="583">
        <v>6.2930679208455529E-3</v>
      </c>
      <c r="AC210" s="583">
        <v>5.8319187264511312E-3</v>
      </c>
      <c r="AD210" s="583">
        <v>1.0037014124385444</v>
      </c>
      <c r="AE210" s="583">
        <v>3.0270353374455008E-3</v>
      </c>
      <c r="AF210" s="583">
        <v>1.1741545651761786E-3</v>
      </c>
      <c r="AG210" s="583">
        <v>3.5700049409415359E-3</v>
      </c>
      <c r="AH210" s="583">
        <v>3.3524553413017497E-3</v>
      </c>
      <c r="AI210" s="583">
        <v>2.5619206097891815E-3</v>
      </c>
      <c r="AJ210" s="583">
        <v>5.189813901276325E-3</v>
      </c>
      <c r="AK210" s="583">
        <v>1.109412990272857E-2</v>
      </c>
      <c r="AL210" s="583">
        <v>6.3756927446174125E-3</v>
      </c>
      <c r="AM210" s="583">
        <v>7.1975412496268513E-3</v>
      </c>
      <c r="AN210" s="583">
        <v>1.6795202781669589E-2</v>
      </c>
      <c r="AO210" s="583">
        <v>5.7664574092884502E-2</v>
      </c>
      <c r="AP210" s="584">
        <v>2.7500816466564056E-3</v>
      </c>
    </row>
    <row r="211" spans="2:42" ht="13.5" customHeight="1">
      <c r="B211" s="580">
        <v>28</v>
      </c>
      <c r="C211" s="581" t="s">
        <v>128</v>
      </c>
      <c r="D211" s="583">
        <v>9.7065526608857856E-3</v>
      </c>
      <c r="E211" s="583">
        <v>1.454615845612128E-2</v>
      </c>
      <c r="F211" s="583">
        <v>1.6832924714866533E-2</v>
      </c>
      <c r="G211" s="583">
        <v>6.3799383005633897E-2</v>
      </c>
      <c r="H211" s="583">
        <v>1.027886942433931E-2</v>
      </c>
      <c r="I211" s="583">
        <v>2.285358744557894E-2</v>
      </c>
      <c r="J211" s="583">
        <v>1.6076782276244279E-2</v>
      </c>
      <c r="K211" s="583">
        <v>1.0906059341430435E-2</v>
      </c>
      <c r="L211" s="583">
        <v>4.6176670753458838E-3</v>
      </c>
      <c r="M211" s="583">
        <v>7.3509038165228266E-3</v>
      </c>
      <c r="N211" s="583">
        <v>1.8807459329762511E-2</v>
      </c>
      <c r="O211" s="583">
        <v>1.1774370241347414E-2</v>
      </c>
      <c r="P211" s="583">
        <v>1.5322122873677325E-2</v>
      </c>
      <c r="Q211" s="583">
        <v>1.726074292436745E-2</v>
      </c>
      <c r="R211" s="583">
        <v>1.2171277684357093E-2</v>
      </c>
      <c r="S211" s="583">
        <v>1.0212083188616645E-2</v>
      </c>
      <c r="T211" s="583">
        <v>1.0963153808915025E-2</v>
      </c>
      <c r="U211" s="583">
        <v>1.2890947851788561E-2</v>
      </c>
      <c r="V211" s="583">
        <v>8.6803654592122036E-3</v>
      </c>
      <c r="W211" s="583">
        <v>1.7470362293247832E-2</v>
      </c>
      <c r="X211" s="583">
        <v>7.3900279745529648E-3</v>
      </c>
      <c r="Y211" s="583">
        <v>2.6468009847659575E-2</v>
      </c>
      <c r="Z211" s="583">
        <v>1.5672831555737829E-2</v>
      </c>
      <c r="AA211" s="583">
        <v>2.5468661867052236E-2</v>
      </c>
      <c r="AB211" s="583">
        <v>2.4174099588600159E-2</v>
      </c>
      <c r="AC211" s="583">
        <v>3.4250288944099948E-2</v>
      </c>
      <c r="AD211" s="583">
        <v>2.3325508709779383E-2</v>
      </c>
      <c r="AE211" s="583">
        <v>1.0675117920151596</v>
      </c>
      <c r="AF211" s="583">
        <v>0.12391843119795898</v>
      </c>
      <c r="AG211" s="583">
        <v>2.8543165032166605E-2</v>
      </c>
      <c r="AH211" s="583">
        <v>1.3197958627196988E-2</v>
      </c>
      <c r="AI211" s="583">
        <v>1.4010732878360851E-2</v>
      </c>
      <c r="AJ211" s="583">
        <v>1.7750787018465396E-2</v>
      </c>
      <c r="AK211" s="583">
        <v>1.188458765897113E-2</v>
      </c>
      <c r="AL211" s="583">
        <v>1.3607439198450045E-2</v>
      </c>
      <c r="AM211" s="583">
        <v>1.3769911755062795E-2</v>
      </c>
      <c r="AN211" s="583">
        <v>2.0561726721888222E-2</v>
      </c>
      <c r="AO211" s="583">
        <v>5.6772006973889507E-3</v>
      </c>
      <c r="AP211" s="584">
        <v>1.217714476044803E-2</v>
      </c>
    </row>
    <row r="212" spans="2:42" ht="13.5" customHeight="1">
      <c r="B212" s="580">
        <v>29</v>
      </c>
      <c r="C212" s="581" t="s">
        <v>131</v>
      </c>
      <c r="D212" s="583">
        <v>3.3230113156887905E-3</v>
      </c>
      <c r="E212" s="583">
        <v>4.4034615620639778E-3</v>
      </c>
      <c r="F212" s="583">
        <v>4.127111383735697E-3</v>
      </c>
      <c r="G212" s="583">
        <v>9.7762854995758243E-3</v>
      </c>
      <c r="H212" s="583">
        <v>5.8326973389387724E-3</v>
      </c>
      <c r="I212" s="583">
        <v>8.2641069647924597E-3</v>
      </c>
      <c r="J212" s="583">
        <v>7.0085134764591578E-3</v>
      </c>
      <c r="K212" s="583">
        <v>4.8968777398642593E-3</v>
      </c>
      <c r="L212" s="583">
        <v>1.1518992102177257E-3</v>
      </c>
      <c r="M212" s="583">
        <v>5.1831952093983153E-3</v>
      </c>
      <c r="N212" s="583">
        <v>7.952800798807733E-3</v>
      </c>
      <c r="O212" s="583">
        <v>4.6327977702826451E-3</v>
      </c>
      <c r="P212" s="583">
        <v>4.5239835477394602E-3</v>
      </c>
      <c r="Q212" s="583">
        <v>6.3556723022692918E-3</v>
      </c>
      <c r="R212" s="583">
        <v>6.0575159720411952E-3</v>
      </c>
      <c r="S212" s="583">
        <v>4.533110763227809E-3</v>
      </c>
      <c r="T212" s="583">
        <v>4.784309725724448E-3</v>
      </c>
      <c r="U212" s="583">
        <v>3.9103984033636366E-3</v>
      </c>
      <c r="V212" s="583">
        <v>4.3505187090524984E-3</v>
      </c>
      <c r="W212" s="583">
        <v>3.112409198977149E-3</v>
      </c>
      <c r="X212" s="583">
        <v>2.6089295193255052E-3</v>
      </c>
      <c r="Y212" s="583">
        <v>5.236625274824192E-3</v>
      </c>
      <c r="Z212" s="583">
        <v>8.3601328539377826E-3</v>
      </c>
      <c r="AA212" s="583">
        <v>9.9206920543038358E-3</v>
      </c>
      <c r="AB212" s="583">
        <v>5.1843934442931837E-3</v>
      </c>
      <c r="AC212" s="583">
        <v>5.4249043606784241E-3</v>
      </c>
      <c r="AD212" s="583">
        <v>3.5698984408986861E-2</v>
      </c>
      <c r="AE212" s="583">
        <v>2.216647198442475E-2</v>
      </c>
      <c r="AF212" s="583">
        <v>1.0407647037621977</v>
      </c>
      <c r="AG212" s="583">
        <v>3.2764970071839088E-2</v>
      </c>
      <c r="AH212" s="583">
        <v>1.8358553070709851E-2</v>
      </c>
      <c r="AI212" s="583">
        <v>4.0852721100258296E-3</v>
      </c>
      <c r="AJ212" s="583">
        <v>7.2737640904437257E-3</v>
      </c>
      <c r="AK212" s="583">
        <v>2.0576171273403457E-2</v>
      </c>
      <c r="AL212" s="583">
        <v>1.2474055688029034E-2</v>
      </c>
      <c r="AM212" s="583">
        <v>1.2711260994176748E-2</v>
      </c>
      <c r="AN212" s="583">
        <v>3.357214528715842E-2</v>
      </c>
      <c r="AO212" s="583">
        <v>4.2788780601944543E-3</v>
      </c>
      <c r="AP212" s="584">
        <v>2.6790240066720976E-2</v>
      </c>
    </row>
    <row r="213" spans="2:42" ht="13.5" customHeight="1">
      <c r="B213" s="580">
        <v>30</v>
      </c>
      <c r="C213" s="581" t="s">
        <v>285</v>
      </c>
      <c r="D213" s="583">
        <v>3.1073356034877059E-2</v>
      </c>
      <c r="E213" s="583">
        <v>4.4452559462669634E-2</v>
      </c>
      <c r="F213" s="583">
        <v>2.9194257946113789E-2</v>
      </c>
      <c r="G213" s="583">
        <v>3.0883654638591565E-2</v>
      </c>
      <c r="H213" s="583">
        <v>4.9866287167743682E-2</v>
      </c>
      <c r="I213" s="583">
        <v>2.1600643466739584E-2</v>
      </c>
      <c r="J213" s="583">
        <v>3.7451059840210056E-2</v>
      </c>
      <c r="K213" s="583">
        <v>1.9621319300541167E-2</v>
      </c>
      <c r="L213" s="583">
        <v>1.397214404298946E-2</v>
      </c>
      <c r="M213" s="583">
        <v>1.4446163129716636E-2</v>
      </c>
      <c r="N213" s="583">
        <v>4.0337928430962969E-2</v>
      </c>
      <c r="O213" s="583">
        <v>3.174760601561407E-2</v>
      </c>
      <c r="P213" s="583">
        <v>2.7961752635638625E-2</v>
      </c>
      <c r="Q213" s="583">
        <v>2.0266169755493262E-2</v>
      </c>
      <c r="R213" s="583">
        <v>1.8603222289207518E-2</v>
      </c>
      <c r="S213" s="583">
        <v>1.3328130993326694E-2</v>
      </c>
      <c r="T213" s="583">
        <v>1.6150980822215125E-2</v>
      </c>
      <c r="U213" s="583">
        <v>1.7120010650466127E-2</v>
      </c>
      <c r="V213" s="583">
        <v>1.8578766012343727E-2</v>
      </c>
      <c r="W213" s="583">
        <v>1.2740414341402231E-2</v>
      </c>
      <c r="X213" s="583">
        <v>1.6417461461994957E-2</v>
      </c>
      <c r="Y213" s="583">
        <v>2.1133192231776274E-2</v>
      </c>
      <c r="Z213" s="583">
        <v>2.9643254136470877E-2</v>
      </c>
      <c r="AA213" s="583">
        <v>2.7875196974363959E-2</v>
      </c>
      <c r="AB213" s="583">
        <v>1.5917847701212563E-2</v>
      </c>
      <c r="AC213" s="583">
        <v>4.7568961072965724E-2</v>
      </c>
      <c r="AD213" s="583">
        <v>1.4121548640858402E-2</v>
      </c>
      <c r="AE213" s="583">
        <v>2.4835120749536331E-2</v>
      </c>
      <c r="AF213" s="583">
        <v>4.3815802528851472E-3</v>
      </c>
      <c r="AG213" s="583">
        <v>1.060751825892114</v>
      </c>
      <c r="AH213" s="583">
        <v>1.3109591990942169E-2</v>
      </c>
      <c r="AI213" s="583">
        <v>1.3801861688485807E-2</v>
      </c>
      <c r="AJ213" s="583">
        <v>1.7392870566932232E-2</v>
      </c>
      <c r="AK213" s="583">
        <v>1.1832282058002659E-2</v>
      </c>
      <c r="AL213" s="583">
        <v>1.400593893582325E-2</v>
      </c>
      <c r="AM213" s="583">
        <v>9.4641837054475261E-3</v>
      </c>
      <c r="AN213" s="583">
        <v>2.2625610312404485E-2</v>
      </c>
      <c r="AO213" s="583">
        <v>4.776488931380269E-2</v>
      </c>
      <c r="AP213" s="584">
        <v>4.646179836321554E-2</v>
      </c>
    </row>
    <row r="214" spans="2:42" ht="13.5" customHeight="1">
      <c r="B214" s="580">
        <v>31</v>
      </c>
      <c r="C214" s="581" t="s">
        <v>237</v>
      </c>
      <c r="D214" s="583">
        <v>3.0741708424362733E-3</v>
      </c>
      <c r="E214" s="583">
        <v>2.646136588549662E-3</v>
      </c>
      <c r="F214" s="583">
        <v>4.1240548614011061E-3</v>
      </c>
      <c r="G214" s="583">
        <v>5.4732845469736332E-3</v>
      </c>
      <c r="H214" s="583">
        <v>3.1187222420446564E-3</v>
      </c>
      <c r="I214" s="583">
        <v>3.6904544318327927E-3</v>
      </c>
      <c r="J214" s="583">
        <v>4.1729221935285837E-3</v>
      </c>
      <c r="K214" s="583">
        <v>4.5001683978665242E-3</v>
      </c>
      <c r="L214" s="583">
        <v>5.8360826979906102E-4</v>
      </c>
      <c r="M214" s="583">
        <v>2.500532053880625E-3</v>
      </c>
      <c r="N214" s="583">
        <v>4.9069607200339736E-3</v>
      </c>
      <c r="O214" s="583">
        <v>3.2864773980434479E-3</v>
      </c>
      <c r="P214" s="583">
        <v>2.3928369118676046E-3</v>
      </c>
      <c r="Q214" s="583">
        <v>4.1806873725084397E-3</v>
      </c>
      <c r="R214" s="583">
        <v>4.4442273542076582E-3</v>
      </c>
      <c r="S214" s="583">
        <v>4.6045983371232405E-3</v>
      </c>
      <c r="T214" s="583">
        <v>4.1033485124031682E-3</v>
      </c>
      <c r="U214" s="583">
        <v>3.9867054417298256E-3</v>
      </c>
      <c r="V214" s="583">
        <v>5.3087708108387312E-3</v>
      </c>
      <c r="W214" s="583">
        <v>5.8477854790719421E-3</v>
      </c>
      <c r="X214" s="583">
        <v>2.0448651389509387E-3</v>
      </c>
      <c r="Y214" s="583">
        <v>3.6053245455244438E-3</v>
      </c>
      <c r="Z214" s="583">
        <v>5.5691868505234566E-3</v>
      </c>
      <c r="AA214" s="583">
        <v>7.0827310584919015E-3</v>
      </c>
      <c r="AB214" s="583">
        <v>1.5873731021782987E-2</v>
      </c>
      <c r="AC214" s="583">
        <v>6.4525983082746007E-3</v>
      </c>
      <c r="AD214" s="583">
        <v>1.8789762565202189E-2</v>
      </c>
      <c r="AE214" s="583">
        <v>2.7464773675232347E-2</v>
      </c>
      <c r="AF214" s="583">
        <v>3.9272241943926556E-3</v>
      </c>
      <c r="AG214" s="583">
        <v>5.3318993029788523E-3</v>
      </c>
      <c r="AH214" s="583">
        <v>1.0837779301858061</v>
      </c>
      <c r="AI214" s="583">
        <v>9.1694121333398045E-3</v>
      </c>
      <c r="AJ214" s="583">
        <v>1.0272835137951936E-2</v>
      </c>
      <c r="AK214" s="583">
        <v>6.1458963046309616E-3</v>
      </c>
      <c r="AL214" s="583">
        <v>1.7167887503020673E-2</v>
      </c>
      <c r="AM214" s="583">
        <v>1.4951429631411155E-2</v>
      </c>
      <c r="AN214" s="583">
        <v>9.88590097258428E-3</v>
      </c>
      <c r="AO214" s="583">
        <v>1.8903084660577565E-3</v>
      </c>
      <c r="AP214" s="584">
        <v>2.6368874485526543E-2</v>
      </c>
    </row>
    <row r="215" spans="2:42" ht="13.5" customHeight="1">
      <c r="B215" s="580">
        <v>32</v>
      </c>
      <c r="C215" s="581" t="s">
        <v>286</v>
      </c>
      <c r="D215" s="583">
        <v>3.0078449429718338E-4</v>
      </c>
      <c r="E215" s="583">
        <v>7.8042348946507752E-5</v>
      </c>
      <c r="F215" s="583">
        <v>5.788469592038208E-4</v>
      </c>
      <c r="G215" s="583">
        <v>4.6011690209606733E-4</v>
      </c>
      <c r="H215" s="583">
        <v>3.3578794510037799E-4</v>
      </c>
      <c r="I215" s="583">
        <v>2.479490505722716E-4</v>
      </c>
      <c r="J215" s="583">
        <v>3.0375672170858571E-4</v>
      </c>
      <c r="K215" s="583">
        <v>8.4426809596072075E-5</v>
      </c>
      <c r="L215" s="583">
        <v>3.6935128307514906E-5</v>
      </c>
      <c r="M215" s="583">
        <v>1.8811398070054842E-4</v>
      </c>
      <c r="N215" s="583">
        <v>8.5579547136127175E-4</v>
      </c>
      <c r="O215" s="583">
        <v>7.4997338668176216E-4</v>
      </c>
      <c r="P215" s="583">
        <v>5.6434046137263203E-4</v>
      </c>
      <c r="Q215" s="583">
        <v>4.7123691676951532E-4</v>
      </c>
      <c r="R215" s="583">
        <v>5.7674898459648797E-4</v>
      </c>
      <c r="S215" s="583">
        <v>3.4656396755529861E-4</v>
      </c>
      <c r="T215" s="583">
        <v>2.0913680023438498E-4</v>
      </c>
      <c r="U215" s="583">
        <v>9.5096461968036862E-5</v>
      </c>
      <c r="V215" s="583">
        <v>2.6037393427271203E-4</v>
      </c>
      <c r="W215" s="583">
        <v>2.5472741798216754E-4</v>
      </c>
      <c r="X215" s="583">
        <v>7.2044771944309381E-5</v>
      </c>
      <c r="Y215" s="583">
        <v>1.2598243779091912E-4</v>
      </c>
      <c r="Z215" s="583">
        <v>9.0705662588993477E-4</v>
      </c>
      <c r="AA215" s="583">
        <v>2.7848233127092278E-4</v>
      </c>
      <c r="AB215" s="583">
        <v>5.3199057392884529E-4</v>
      </c>
      <c r="AC215" s="583">
        <v>5.1380161119316632E-4</v>
      </c>
      <c r="AD215" s="583">
        <v>2.5983857299215912E-4</v>
      </c>
      <c r="AE215" s="583">
        <v>7.2889716949430384E-4</v>
      </c>
      <c r="AF215" s="583">
        <v>1.6803798386104816E-4</v>
      </c>
      <c r="AG215" s="583">
        <v>3.3734741982647284E-4</v>
      </c>
      <c r="AH215" s="583">
        <v>3.5276275025209478E-4</v>
      </c>
      <c r="AI215" s="583">
        <v>1.0000589615750355</v>
      </c>
      <c r="AJ215" s="583">
        <v>7.4778688990039454E-4</v>
      </c>
      <c r="AK215" s="583">
        <v>1.932614361660543E-4</v>
      </c>
      <c r="AL215" s="583">
        <v>4.5471776726262479E-4</v>
      </c>
      <c r="AM215" s="583">
        <v>2.4436472116696085E-4</v>
      </c>
      <c r="AN215" s="583">
        <v>3.5555139402700244E-4</v>
      </c>
      <c r="AO215" s="583">
        <v>9.09662701605104E-5</v>
      </c>
      <c r="AP215" s="584">
        <v>0.13911112476898987</v>
      </c>
    </row>
    <row r="216" spans="2:42" ht="13.5" customHeight="1">
      <c r="B216" s="580">
        <v>33</v>
      </c>
      <c r="C216" s="581" t="s">
        <v>287</v>
      </c>
      <c r="D216" s="583">
        <v>6.7720020195018044E-5</v>
      </c>
      <c r="E216" s="583">
        <v>4.2837581768725367E-4</v>
      </c>
      <c r="F216" s="583">
        <v>4.6439108007447502E-5</v>
      </c>
      <c r="G216" s="583">
        <v>3.6209510683510185E-4</v>
      </c>
      <c r="H216" s="583">
        <v>1.6164531126289586E-4</v>
      </c>
      <c r="I216" s="583">
        <v>6.5124472548068338E-5</v>
      </c>
      <c r="J216" s="583">
        <v>1.6555666212704826E-4</v>
      </c>
      <c r="K216" s="583">
        <v>1.7296921351011411E-4</v>
      </c>
      <c r="L216" s="583">
        <v>1.7135311477905522E-5</v>
      </c>
      <c r="M216" s="583">
        <v>9.1357825455941718E-5</v>
      </c>
      <c r="N216" s="583">
        <v>2.4936131374396069E-4</v>
      </c>
      <c r="O216" s="583">
        <v>2.0354025675534964E-4</v>
      </c>
      <c r="P216" s="583">
        <v>5.6100228327658709E-5</v>
      </c>
      <c r="Q216" s="583">
        <v>2.3807671761505209E-4</v>
      </c>
      <c r="R216" s="583">
        <v>5.4629238220142294E-4</v>
      </c>
      <c r="S216" s="583">
        <v>1.9094993468663423E-4</v>
      </c>
      <c r="T216" s="583">
        <v>2.2135664001560451E-4</v>
      </c>
      <c r="U216" s="583">
        <v>5.3629398089436342E-4</v>
      </c>
      <c r="V216" s="583">
        <v>5.7610504163688723E-4</v>
      </c>
      <c r="W216" s="583">
        <v>7.5586492268501853E-4</v>
      </c>
      <c r="X216" s="583">
        <v>1.5502348401079518E-4</v>
      </c>
      <c r="Y216" s="583">
        <v>7.3521804987797493E-5</v>
      </c>
      <c r="Z216" s="583">
        <v>1.5150235336080551E-4</v>
      </c>
      <c r="AA216" s="583">
        <v>3.81861821454129E-4</v>
      </c>
      <c r="AB216" s="583">
        <v>1.7176853287262901E-4</v>
      </c>
      <c r="AC216" s="583">
        <v>2.2413059951886062E-4</v>
      </c>
      <c r="AD216" s="583">
        <v>1.91406997843997E-4</v>
      </c>
      <c r="AE216" s="583">
        <v>2.1715300681771817E-4</v>
      </c>
      <c r="AF216" s="583">
        <v>3.4132135831381107E-5</v>
      </c>
      <c r="AG216" s="583">
        <v>5.0920162809326038E-4</v>
      </c>
      <c r="AH216" s="583">
        <v>2.5457479139834763E-3</v>
      </c>
      <c r="AI216" s="583">
        <v>8.8966170283265802E-5</v>
      </c>
      <c r="AJ216" s="583">
        <v>1.0000723714489061</v>
      </c>
      <c r="AK216" s="583">
        <v>9.1508652794739439E-5</v>
      </c>
      <c r="AL216" s="583">
        <v>6.388101554315645E-5</v>
      </c>
      <c r="AM216" s="583">
        <v>2.900799079962311E-4</v>
      </c>
      <c r="AN216" s="583">
        <v>2.9993448964033573E-4</v>
      </c>
      <c r="AO216" s="583">
        <v>5.3545634572873852E-5</v>
      </c>
      <c r="AP216" s="584">
        <v>1.5740436160301449E-3</v>
      </c>
    </row>
    <row r="217" spans="2:42" ht="13.5" customHeight="1">
      <c r="B217" s="580">
        <v>34</v>
      </c>
      <c r="C217" s="581" t="s">
        <v>238</v>
      </c>
      <c r="D217" s="583">
        <v>3.6967091470768087E-5</v>
      </c>
      <c r="E217" s="583">
        <v>4.98325625240773E-5</v>
      </c>
      <c r="F217" s="583">
        <v>3.6310636049550868E-5</v>
      </c>
      <c r="G217" s="583">
        <v>4.6370588314260926E-5</v>
      </c>
      <c r="H217" s="583">
        <v>5.5983181485718546E-5</v>
      </c>
      <c r="I217" s="583">
        <v>2.905384847933742E-5</v>
      </c>
      <c r="J217" s="583">
        <v>4.4796731819062099E-5</v>
      </c>
      <c r="K217" s="583">
        <v>2.7533053786189107E-5</v>
      </c>
      <c r="L217" s="583">
        <v>1.5469966180930174E-5</v>
      </c>
      <c r="M217" s="583">
        <v>1.8722791062651465E-5</v>
      </c>
      <c r="N217" s="583">
        <v>4.9953863765123345E-5</v>
      </c>
      <c r="O217" s="583">
        <v>3.7713483512419084E-5</v>
      </c>
      <c r="P217" s="583">
        <v>3.366178702764572E-5</v>
      </c>
      <c r="Q217" s="583">
        <v>2.6992603021263181E-5</v>
      </c>
      <c r="R217" s="583">
        <v>2.5244102763458727E-5</v>
      </c>
      <c r="S217" s="583">
        <v>1.9086876076676099E-5</v>
      </c>
      <c r="T217" s="583">
        <v>2.1960129357035276E-5</v>
      </c>
      <c r="U217" s="583">
        <v>2.3384194839742334E-5</v>
      </c>
      <c r="V217" s="583">
        <v>2.4530902153957455E-5</v>
      </c>
      <c r="W217" s="583">
        <v>1.9714548707380206E-5</v>
      </c>
      <c r="X217" s="583">
        <v>2.0060917494576991E-5</v>
      </c>
      <c r="Y217" s="583">
        <v>2.8237460400689257E-5</v>
      </c>
      <c r="Z217" s="583">
        <v>3.9521771930102795E-5</v>
      </c>
      <c r="AA217" s="583">
        <v>3.7831532478988749E-5</v>
      </c>
      <c r="AB217" s="583">
        <v>2.031676424713681E-4</v>
      </c>
      <c r="AC217" s="583">
        <v>6.0213495042500049E-5</v>
      </c>
      <c r="AD217" s="583">
        <v>5.0185728006834932E-5</v>
      </c>
      <c r="AE217" s="583">
        <v>1.7120834251855508E-4</v>
      </c>
      <c r="AF217" s="583">
        <v>2.7130291187368037E-5</v>
      </c>
      <c r="AG217" s="583">
        <v>1.0916964695995503E-3</v>
      </c>
      <c r="AH217" s="583">
        <v>5.6121764101365527E-4</v>
      </c>
      <c r="AI217" s="583">
        <v>3.8749354734188148E-5</v>
      </c>
      <c r="AJ217" s="583">
        <v>4.0992618568070066E-5</v>
      </c>
      <c r="AK217" s="583">
        <v>1.0149478320787033</v>
      </c>
      <c r="AL217" s="583">
        <v>2.7283831415105378E-5</v>
      </c>
      <c r="AM217" s="583">
        <v>5.9370177303077184E-5</v>
      </c>
      <c r="AN217" s="583">
        <v>3.3889317037005595E-4</v>
      </c>
      <c r="AO217" s="583">
        <v>5.2184856910781218E-5</v>
      </c>
      <c r="AP217" s="584">
        <v>2.5814693893534642E-4</v>
      </c>
    </row>
    <row r="218" spans="2:42" ht="13.5" customHeight="1">
      <c r="B218" s="580">
        <v>35</v>
      </c>
      <c r="C218" s="581" t="s">
        <v>342</v>
      </c>
      <c r="D218" s="583">
        <v>3.4994586290790436E-4</v>
      </c>
      <c r="E218" s="583">
        <v>2.1670852650257262E-3</v>
      </c>
      <c r="F218" s="583">
        <v>1.3303797541174433E-2</v>
      </c>
      <c r="G218" s="583">
        <v>2.763509473035448E-3</v>
      </c>
      <c r="H218" s="583">
        <v>1.7839264873622399E-3</v>
      </c>
      <c r="I218" s="583">
        <v>1.2559767530441715E-3</v>
      </c>
      <c r="J218" s="583">
        <v>1.1881528213114742E-3</v>
      </c>
      <c r="K218" s="583">
        <v>1.1752633454973661E-3</v>
      </c>
      <c r="L218" s="583">
        <v>2.358873722930711E-4</v>
      </c>
      <c r="M218" s="583">
        <v>6.4086966196948245E-4</v>
      </c>
      <c r="N218" s="583">
        <v>1.2539554462503966E-3</v>
      </c>
      <c r="O218" s="583">
        <v>6.9246032433524908E-4</v>
      </c>
      <c r="P218" s="583">
        <v>2.2560241231397637E-3</v>
      </c>
      <c r="Q218" s="583">
        <v>4.8872015400358646E-4</v>
      </c>
      <c r="R218" s="583">
        <v>3.305493331394235E-3</v>
      </c>
      <c r="S218" s="583">
        <v>7.4332020758514786E-4</v>
      </c>
      <c r="T218" s="583">
        <v>6.6988572484433684E-4</v>
      </c>
      <c r="U218" s="583">
        <v>5.7312356844302782E-4</v>
      </c>
      <c r="V218" s="583">
        <v>4.127639832203346E-4</v>
      </c>
      <c r="W218" s="583">
        <v>6.9328520325672729E-4</v>
      </c>
      <c r="X218" s="583">
        <v>2.4974132225425745E-4</v>
      </c>
      <c r="Y218" s="583">
        <v>9.7282222265754217E-4</v>
      </c>
      <c r="Z218" s="583">
        <v>1.29138415322285E-3</v>
      </c>
      <c r="AA218" s="583">
        <v>2.140673301250862E-3</v>
      </c>
      <c r="AB218" s="583">
        <v>1.2438476031220684E-2</v>
      </c>
      <c r="AC218" s="583">
        <v>2.4909515593962775E-3</v>
      </c>
      <c r="AD218" s="583">
        <v>1.0587733847644766E-3</v>
      </c>
      <c r="AE218" s="583">
        <v>4.1195182722971908E-3</v>
      </c>
      <c r="AF218" s="583">
        <v>5.8908358763368727E-4</v>
      </c>
      <c r="AG218" s="583">
        <v>1.6371909696941077E-3</v>
      </c>
      <c r="AH218" s="583">
        <v>1.7333246779259995E-3</v>
      </c>
      <c r="AI218" s="583">
        <v>2.8059201478475358E-4</v>
      </c>
      <c r="AJ218" s="583">
        <v>1.7951841476582552E-3</v>
      </c>
      <c r="AK218" s="583">
        <v>1.4214577219980457E-3</v>
      </c>
      <c r="AL218" s="583">
        <v>1.000206770279912</v>
      </c>
      <c r="AM218" s="583">
        <v>2.1908085100376946E-3</v>
      </c>
      <c r="AN218" s="583">
        <v>2.4476483833584676E-3</v>
      </c>
      <c r="AO218" s="583">
        <v>3.0177169275817536E-4</v>
      </c>
      <c r="AP218" s="584">
        <v>6.6383824539661984E-4</v>
      </c>
    </row>
    <row r="219" spans="2:42" ht="13.5" customHeight="1">
      <c r="B219" s="580">
        <v>36</v>
      </c>
      <c r="C219" s="581" t="s">
        <v>54</v>
      </c>
      <c r="D219" s="583">
        <v>2.8983304286498437E-2</v>
      </c>
      <c r="E219" s="583">
        <v>2.712617020298215E-2</v>
      </c>
      <c r="F219" s="583">
        <v>2.2712257969676516E-2</v>
      </c>
      <c r="G219" s="583">
        <v>7.9541290432208048E-2</v>
      </c>
      <c r="H219" s="583">
        <v>2.8091002957964396E-2</v>
      </c>
      <c r="I219" s="583">
        <v>3.0421411684195328E-2</v>
      </c>
      <c r="J219" s="583">
        <v>3.1699013544770331E-2</v>
      </c>
      <c r="K219" s="583">
        <v>3.4663397166463536E-2</v>
      </c>
      <c r="L219" s="583">
        <v>4.544807209172305E-3</v>
      </c>
      <c r="M219" s="583">
        <v>2.9349576641484399E-2</v>
      </c>
      <c r="N219" s="583">
        <v>6.0658929188339442E-2</v>
      </c>
      <c r="O219" s="583">
        <v>2.0979090239971243E-2</v>
      </c>
      <c r="P219" s="583">
        <v>2.3669292320888394E-2</v>
      </c>
      <c r="Q219" s="583">
        <v>2.9902837205499039E-2</v>
      </c>
      <c r="R219" s="583">
        <v>3.3698760739108775E-2</v>
      </c>
      <c r="S219" s="583">
        <v>2.9385373013513367E-2</v>
      </c>
      <c r="T219" s="583">
        <v>3.3645406894255402E-2</v>
      </c>
      <c r="U219" s="583">
        <v>4.0642362869670323E-2</v>
      </c>
      <c r="V219" s="583">
        <v>2.9217385676191119E-2</v>
      </c>
      <c r="W219" s="583">
        <v>2.6216184308672841E-2</v>
      </c>
      <c r="X219" s="583">
        <v>2.5309147218197284E-2</v>
      </c>
      <c r="Y219" s="583">
        <v>2.7189452259481946E-2</v>
      </c>
      <c r="Z219" s="583">
        <v>7.3291181909754796E-2</v>
      </c>
      <c r="AA219" s="583">
        <v>5.6145430713137788E-2</v>
      </c>
      <c r="AB219" s="583">
        <v>9.7238687420346304E-2</v>
      </c>
      <c r="AC219" s="583">
        <v>5.3072361324930449E-2</v>
      </c>
      <c r="AD219" s="583">
        <v>6.3434514513940152E-2</v>
      </c>
      <c r="AE219" s="583">
        <v>9.0394097859099964E-2</v>
      </c>
      <c r="AF219" s="583">
        <v>1.8449371775834205E-2</v>
      </c>
      <c r="AG219" s="583">
        <v>3.6271908537422001E-2</v>
      </c>
      <c r="AH219" s="583">
        <v>9.2623303162154016E-2</v>
      </c>
      <c r="AI219" s="583">
        <v>4.3334444737487231E-2</v>
      </c>
      <c r="AJ219" s="583">
        <v>6.0757414703440572E-2</v>
      </c>
      <c r="AK219" s="583">
        <v>3.4483116171036964E-2</v>
      </c>
      <c r="AL219" s="583">
        <v>3.7157825413277647E-2</v>
      </c>
      <c r="AM219" s="583">
        <v>1.0891715150869652</v>
      </c>
      <c r="AN219" s="583">
        <v>3.3897857993771249E-2</v>
      </c>
      <c r="AO219" s="583">
        <v>9.9434342261799993E-3</v>
      </c>
      <c r="AP219" s="584">
        <v>3.7569347407603405E-2</v>
      </c>
    </row>
    <row r="220" spans="2:42" ht="13.5" customHeight="1">
      <c r="B220" s="580">
        <v>37</v>
      </c>
      <c r="C220" s="581" t="s">
        <v>55</v>
      </c>
      <c r="D220" s="583">
        <v>1.7158231572291527E-3</v>
      </c>
      <c r="E220" s="583">
        <v>3.0487030354505807E-4</v>
      </c>
      <c r="F220" s="583">
        <v>1.2576664128950039E-3</v>
      </c>
      <c r="G220" s="583">
        <v>4.4973144920476982E-4</v>
      </c>
      <c r="H220" s="583">
        <v>5.1533237588446675E-4</v>
      </c>
      <c r="I220" s="583">
        <v>3.2350288148593983E-4</v>
      </c>
      <c r="J220" s="583">
        <v>2.9346217789037651E-4</v>
      </c>
      <c r="K220" s="583">
        <v>3.321477610783789E-4</v>
      </c>
      <c r="L220" s="583">
        <v>7.0389773143496876E-5</v>
      </c>
      <c r="M220" s="583">
        <v>2.4200795514087866E-4</v>
      </c>
      <c r="N220" s="583">
        <v>5.8389567948344918E-4</v>
      </c>
      <c r="O220" s="583">
        <v>2.0701260274919519E-4</v>
      </c>
      <c r="P220" s="583">
        <v>2.5816579773417378E-4</v>
      </c>
      <c r="Q220" s="583">
        <v>2.4820494312787064E-4</v>
      </c>
      <c r="R220" s="583">
        <v>3.5118343980914692E-4</v>
      </c>
      <c r="S220" s="583">
        <v>2.4819163567367953E-4</v>
      </c>
      <c r="T220" s="583">
        <v>2.9068817101065815E-4</v>
      </c>
      <c r="U220" s="583">
        <v>4.1912791601603807E-4</v>
      </c>
      <c r="V220" s="583">
        <v>3.2086890981526558E-4</v>
      </c>
      <c r="W220" s="583">
        <v>2.3720800560343185E-4</v>
      </c>
      <c r="X220" s="583">
        <v>2.2627715553116823E-4</v>
      </c>
      <c r="Y220" s="583">
        <v>2.9008252864971151E-4</v>
      </c>
      <c r="Z220" s="583">
        <v>6.5759108069952184E-4</v>
      </c>
      <c r="AA220" s="583">
        <v>3.4002494170061546E-4</v>
      </c>
      <c r="AB220" s="583">
        <v>8.4985475074548513E-4</v>
      </c>
      <c r="AC220" s="583">
        <v>3.1199965608660158E-4</v>
      </c>
      <c r="AD220" s="583">
        <v>9.1773806354576335E-4</v>
      </c>
      <c r="AE220" s="583">
        <v>7.6370760201887656E-4</v>
      </c>
      <c r="AF220" s="583">
        <v>8.8545664878966236E-4</v>
      </c>
      <c r="AG220" s="583">
        <v>8.0429635166278095E-4</v>
      </c>
      <c r="AH220" s="583">
        <v>5.7416354649843923E-3</v>
      </c>
      <c r="AI220" s="583">
        <v>5.0145889071849764E-4</v>
      </c>
      <c r="AJ220" s="583">
        <v>1.0632165436732604E-2</v>
      </c>
      <c r="AK220" s="583">
        <v>2.0503231573058132E-2</v>
      </c>
      <c r="AL220" s="583">
        <v>1.4418734387487869E-3</v>
      </c>
      <c r="AM220" s="583">
        <v>3.7751495402795518E-3</v>
      </c>
      <c r="AN220" s="583">
        <v>1.0096207539197237</v>
      </c>
      <c r="AO220" s="583">
        <v>1.3182814112529441E-4</v>
      </c>
      <c r="AP220" s="584">
        <v>4.1967719662276146E-3</v>
      </c>
    </row>
    <row r="221" spans="2:42" s="170" customFormat="1" ht="13.5" customHeight="1">
      <c r="B221" s="580">
        <v>38</v>
      </c>
      <c r="C221" s="581" t="s">
        <v>239</v>
      </c>
      <c r="D221" s="583">
        <v>1.4336448022110493E-3</v>
      </c>
      <c r="E221" s="583">
        <v>9.0770545903706042E-3</v>
      </c>
      <c r="F221" s="583">
        <v>2.3433629458555487E-3</v>
      </c>
      <c r="G221" s="583">
        <v>2.7131664891612054E-3</v>
      </c>
      <c r="H221" s="583">
        <v>1.3112534183472443E-3</v>
      </c>
      <c r="I221" s="583">
        <v>2.4110221697338364E-3</v>
      </c>
      <c r="J221" s="583">
        <v>2.1773370840356431E-3</v>
      </c>
      <c r="K221" s="583">
        <v>1.0938998346755747E-3</v>
      </c>
      <c r="L221" s="583">
        <v>1.3496752903374075E-4</v>
      </c>
      <c r="M221" s="583">
        <v>5.6125194897595698E-4</v>
      </c>
      <c r="N221" s="583">
        <v>2.4033898484414726E-3</v>
      </c>
      <c r="O221" s="583">
        <v>9.6819989928424862E-4</v>
      </c>
      <c r="P221" s="583">
        <v>1.5904253736461896E-3</v>
      </c>
      <c r="Q221" s="583">
        <v>1.254451176009048E-3</v>
      </c>
      <c r="R221" s="583">
        <v>1.7631719794511853E-3</v>
      </c>
      <c r="S221" s="583">
        <v>1.4506460934888951E-3</v>
      </c>
      <c r="T221" s="583">
        <v>1.3923546641991941E-3</v>
      </c>
      <c r="U221" s="583">
        <v>1.6566734696648461E-3</v>
      </c>
      <c r="V221" s="583">
        <v>1.9460634388725644E-3</v>
      </c>
      <c r="W221" s="583">
        <v>2.290315910145222E-3</v>
      </c>
      <c r="X221" s="583">
        <v>7.4615396843123153E-4</v>
      </c>
      <c r="Y221" s="583">
        <v>2.1114648026419745E-3</v>
      </c>
      <c r="Z221" s="583">
        <v>1.7850056372557784E-3</v>
      </c>
      <c r="AA221" s="583">
        <v>6.5288278435121541E-4</v>
      </c>
      <c r="AB221" s="583">
        <v>1.9369814423951508E-3</v>
      </c>
      <c r="AC221" s="583">
        <v>5.0945066206026998E-3</v>
      </c>
      <c r="AD221" s="583">
        <v>3.6044340182364333E-3</v>
      </c>
      <c r="AE221" s="583">
        <v>6.5163548875689448E-3</v>
      </c>
      <c r="AF221" s="583">
        <v>9.7503756275728413E-4</v>
      </c>
      <c r="AG221" s="583">
        <v>4.1065762647297206E-3</v>
      </c>
      <c r="AH221" s="583">
        <v>4.3551508884375201E-3</v>
      </c>
      <c r="AI221" s="583">
        <v>3.4259195521156205E-3</v>
      </c>
      <c r="AJ221" s="583">
        <v>5.7084532036495205E-3</v>
      </c>
      <c r="AK221" s="583">
        <v>3.611765480704558E-3</v>
      </c>
      <c r="AL221" s="583">
        <v>4.9080623698299092E-3</v>
      </c>
      <c r="AM221" s="583">
        <v>2.5585533404762517E-3</v>
      </c>
      <c r="AN221" s="583">
        <v>3.2661376267228413E-3</v>
      </c>
      <c r="AO221" s="583">
        <v>1.0007056452849126</v>
      </c>
      <c r="AP221" s="584">
        <v>1.2416883610795564E-3</v>
      </c>
    </row>
    <row r="222" spans="2:42" ht="13.5" customHeight="1">
      <c r="B222" s="585">
        <v>39</v>
      </c>
      <c r="C222" s="586" t="s">
        <v>136</v>
      </c>
      <c r="D222" s="587">
        <v>2.1633407446222763E-3</v>
      </c>
      <c r="E222" s="587">
        <v>5.6130617263534441E-4</v>
      </c>
      <c r="F222" s="587">
        <v>4.1632572007155502E-3</v>
      </c>
      <c r="G222" s="587">
        <v>3.3093116848314954E-3</v>
      </c>
      <c r="H222" s="587">
        <v>2.4150970444337767E-3</v>
      </c>
      <c r="I222" s="587">
        <v>1.7833309025678304E-3</v>
      </c>
      <c r="J222" s="587">
        <v>2.1847179790983888E-3</v>
      </c>
      <c r="K222" s="587">
        <v>6.072253078218601E-4</v>
      </c>
      <c r="L222" s="587">
        <v>2.6564955804055503E-4</v>
      </c>
      <c r="M222" s="587">
        <v>1.3529774532875438E-3</v>
      </c>
      <c r="N222" s="587">
        <v>6.1551617432441634E-3</v>
      </c>
      <c r="O222" s="587">
        <v>5.394054599064506E-3</v>
      </c>
      <c r="P222" s="587">
        <v>4.0589217099738679E-3</v>
      </c>
      <c r="Q222" s="587">
        <v>3.3892904778875604E-3</v>
      </c>
      <c r="R222" s="587">
        <v>4.1481678791737897E-3</v>
      </c>
      <c r="S222" s="587">
        <v>2.4926017326198013E-3</v>
      </c>
      <c r="T222" s="587">
        <v>1.5041804671618384E-3</v>
      </c>
      <c r="U222" s="587">
        <v>6.8396494748035059E-4</v>
      </c>
      <c r="V222" s="587">
        <v>1.8726947416818193E-3</v>
      </c>
      <c r="W222" s="587">
        <v>1.8320831443817296E-3</v>
      </c>
      <c r="X222" s="587">
        <v>5.1816963154408132E-4</v>
      </c>
      <c r="Y222" s="587">
        <v>9.0610701664247555E-4</v>
      </c>
      <c r="Z222" s="587">
        <v>6.5238487810097071E-3</v>
      </c>
      <c r="AA222" s="587">
        <v>2.002936272707416E-3</v>
      </c>
      <c r="AB222" s="587">
        <v>3.8262507082501476E-3</v>
      </c>
      <c r="AC222" s="587">
        <v>3.6954297220139595E-3</v>
      </c>
      <c r="AD222" s="587">
        <v>1.8688442477458886E-3</v>
      </c>
      <c r="AE222" s="587">
        <v>5.2424675317501654E-3</v>
      </c>
      <c r="AF222" s="587">
        <v>1.2085842988023671E-3</v>
      </c>
      <c r="AG222" s="587">
        <v>2.4263132981939732E-3</v>
      </c>
      <c r="AH222" s="587">
        <v>2.5371854110649715E-3</v>
      </c>
      <c r="AI222" s="587">
        <v>4.2407098789973448E-4</v>
      </c>
      <c r="AJ222" s="587">
        <v>5.3783285970105416E-3</v>
      </c>
      <c r="AK222" s="587">
        <v>1.3899996414348328E-3</v>
      </c>
      <c r="AL222" s="587">
        <v>3.2704793361155561E-3</v>
      </c>
      <c r="AM222" s="587">
        <v>1.7575512297732772E-3</v>
      </c>
      <c r="AN222" s="587">
        <v>2.5572422518093433E-3</v>
      </c>
      <c r="AO222" s="587">
        <v>6.5425925323834926E-4</v>
      </c>
      <c r="AP222" s="588">
        <v>1.0005328397867717</v>
      </c>
    </row>
    <row r="223" spans="2:42" ht="13.5">
      <c r="AO223" s="335"/>
    </row>
    <row r="224" spans="2:42" ht="12.75" thickBot="1">
      <c r="B224" s="261"/>
      <c r="C224" s="170"/>
    </row>
    <row r="225" spans="2:15" ht="35.85" customHeight="1">
      <c r="B225" s="336" t="s">
        <v>162</v>
      </c>
      <c r="C225" s="337" t="s">
        <v>35</v>
      </c>
      <c r="E225" s="338" t="s">
        <v>159</v>
      </c>
      <c r="G225" s="338" t="s">
        <v>163</v>
      </c>
      <c r="H225" s="186"/>
      <c r="I225" s="339" t="s">
        <v>164</v>
      </c>
      <c r="J225" s="186"/>
      <c r="K225" s="338" t="s">
        <v>165</v>
      </c>
      <c r="L225" s="186"/>
      <c r="M225" s="338" t="s">
        <v>166</v>
      </c>
      <c r="N225" s="186"/>
      <c r="O225" s="338" t="s">
        <v>167</v>
      </c>
    </row>
    <row r="226" spans="2:15" ht="14.25" customHeight="1">
      <c r="B226" s="597">
        <f t="shared" ref="B226:C245" si="84">B51</f>
        <v>1</v>
      </c>
      <c r="C226" s="603" t="str">
        <f t="shared" si="84"/>
        <v>農業</v>
      </c>
      <c r="D226" s="341"/>
      <c r="E226" s="342">
        <f>I138</f>
        <v>0</v>
      </c>
      <c r="F226" s="341"/>
      <c r="G226" s="343">
        <f t="array" ref="G226:G264">+MMULT(D184:AP222,E226:E264)</f>
        <v>0</v>
      </c>
      <c r="H226" s="341"/>
      <c r="I226" s="344">
        <f>係数!D6</f>
        <v>0.14454197078741429</v>
      </c>
      <c r="J226" s="341"/>
      <c r="K226" s="343">
        <f>G226*I226</f>
        <v>0</v>
      </c>
      <c r="L226" s="341"/>
      <c r="M226" s="344">
        <f>係数!D7</f>
        <v>0.44671974441111745</v>
      </c>
      <c r="N226" s="341"/>
      <c r="O226" s="343">
        <f>G226*M226</f>
        <v>0</v>
      </c>
    </row>
    <row r="227" spans="2:15" ht="14.25" customHeight="1">
      <c r="B227" s="597">
        <f t="shared" si="84"/>
        <v>2</v>
      </c>
      <c r="C227" s="600" t="str">
        <f t="shared" si="84"/>
        <v>林業</v>
      </c>
      <c r="D227" s="341"/>
      <c r="E227" s="345">
        <f t="shared" ref="E227:E264" si="85">I139</f>
        <v>0</v>
      </c>
      <c r="F227" s="341"/>
      <c r="G227" s="346">
        <v>0</v>
      </c>
      <c r="H227" s="341"/>
      <c r="I227" s="347">
        <f>係数!E6</f>
        <v>0.25087440381558029</v>
      </c>
      <c r="J227" s="341"/>
      <c r="K227" s="346">
        <f t="shared" ref="K227:K264" si="86">G227*I227</f>
        <v>0</v>
      </c>
      <c r="L227" s="341"/>
      <c r="M227" s="347">
        <f>係数!E7</f>
        <v>0.52384737678855331</v>
      </c>
      <c r="N227" s="341"/>
      <c r="O227" s="346">
        <f t="shared" ref="O227:O264" si="87">G227*M227</f>
        <v>0</v>
      </c>
    </row>
    <row r="228" spans="2:15" ht="14.25" customHeight="1">
      <c r="B228" s="597">
        <f t="shared" si="84"/>
        <v>3</v>
      </c>
      <c r="C228" s="600" t="str">
        <f t="shared" si="84"/>
        <v>漁業</v>
      </c>
      <c r="D228" s="341"/>
      <c r="E228" s="345">
        <f t="shared" si="85"/>
        <v>0</v>
      </c>
      <c r="F228" s="341"/>
      <c r="G228" s="346">
        <v>0</v>
      </c>
      <c r="H228" s="341"/>
      <c r="I228" s="347">
        <f>係数!F6</f>
        <v>0.14185483870967741</v>
      </c>
      <c r="J228" s="341"/>
      <c r="K228" s="346">
        <f t="shared" si="86"/>
        <v>0</v>
      </c>
      <c r="L228" s="341"/>
      <c r="M228" s="347">
        <f>係数!F7</f>
        <v>0.44448924731182798</v>
      </c>
      <c r="N228" s="341"/>
      <c r="O228" s="346">
        <f t="shared" si="87"/>
        <v>0</v>
      </c>
    </row>
    <row r="229" spans="2:15" ht="14.25" customHeight="1">
      <c r="B229" s="597">
        <f t="shared" si="84"/>
        <v>4</v>
      </c>
      <c r="C229" s="600" t="str">
        <f t="shared" si="84"/>
        <v>鉱業</v>
      </c>
      <c r="D229" s="341"/>
      <c r="E229" s="345">
        <f t="shared" si="85"/>
        <v>0</v>
      </c>
      <c r="F229" s="341"/>
      <c r="G229" s="346">
        <v>0</v>
      </c>
      <c r="H229" s="341"/>
      <c r="I229" s="347">
        <f>係数!G6</f>
        <v>0.15768326146609174</v>
      </c>
      <c r="J229" s="341"/>
      <c r="K229" s="346">
        <f t="shared" si="86"/>
        <v>0</v>
      </c>
      <c r="L229" s="341"/>
      <c r="M229" s="347">
        <f>係数!G7</f>
        <v>0.53959231673853392</v>
      </c>
      <c r="N229" s="341"/>
      <c r="O229" s="346">
        <f t="shared" si="87"/>
        <v>0</v>
      </c>
    </row>
    <row r="230" spans="2:15" ht="14.25" customHeight="1">
      <c r="B230" s="597">
        <f t="shared" si="84"/>
        <v>5</v>
      </c>
      <c r="C230" s="600" t="str">
        <f t="shared" si="84"/>
        <v>飲食料品</v>
      </c>
      <c r="D230" s="341"/>
      <c r="E230" s="345">
        <f t="shared" si="85"/>
        <v>0</v>
      </c>
      <c r="F230" s="341"/>
      <c r="G230" s="346">
        <v>0</v>
      </c>
      <c r="H230" s="341"/>
      <c r="I230" s="347">
        <f>係数!H6</f>
        <v>0.12386999618239404</v>
      </c>
      <c r="J230" s="341"/>
      <c r="K230" s="346">
        <f t="shared" si="86"/>
        <v>0</v>
      </c>
      <c r="L230" s="341"/>
      <c r="M230" s="347">
        <f>係数!H7</f>
        <v>0.36015415281589935</v>
      </c>
      <c r="N230" s="341"/>
      <c r="O230" s="346">
        <f t="shared" si="87"/>
        <v>0</v>
      </c>
    </row>
    <row r="231" spans="2:15" ht="14.25" customHeight="1">
      <c r="B231" s="597">
        <f t="shared" si="84"/>
        <v>6</v>
      </c>
      <c r="C231" s="600" t="str">
        <f t="shared" si="84"/>
        <v>繊維製品</v>
      </c>
      <c r="D231" s="341"/>
      <c r="E231" s="345">
        <f t="shared" si="85"/>
        <v>0</v>
      </c>
      <c r="F231" s="341"/>
      <c r="G231" s="346">
        <v>0</v>
      </c>
      <c r="H231" s="341"/>
      <c r="I231" s="347">
        <f>係数!I6</f>
        <v>0.19387188919257722</v>
      </c>
      <c r="J231" s="341"/>
      <c r="K231" s="346">
        <f t="shared" si="86"/>
        <v>0</v>
      </c>
      <c r="L231" s="341"/>
      <c r="M231" s="347">
        <f>係数!I7</f>
        <v>0.31589979655165329</v>
      </c>
      <c r="N231" s="341"/>
      <c r="O231" s="346">
        <f t="shared" si="87"/>
        <v>0</v>
      </c>
    </row>
    <row r="232" spans="2:15" ht="14.25" customHeight="1">
      <c r="B232" s="597">
        <f t="shared" si="84"/>
        <v>7</v>
      </c>
      <c r="C232" s="600" t="str">
        <f t="shared" si="84"/>
        <v>パルプ・紙・木製品</v>
      </c>
      <c r="D232" s="341"/>
      <c r="E232" s="345">
        <f t="shared" si="85"/>
        <v>0</v>
      </c>
      <c r="F232" s="341"/>
      <c r="G232" s="346">
        <v>0</v>
      </c>
      <c r="H232" s="341"/>
      <c r="I232" s="347">
        <f>係数!J6</f>
        <v>9.9455245139687135E-2</v>
      </c>
      <c r="J232" s="341"/>
      <c r="K232" s="346">
        <f t="shared" si="86"/>
        <v>0</v>
      </c>
      <c r="L232" s="341"/>
      <c r="M232" s="347">
        <f>係数!J7</f>
        <v>0.25257523003537297</v>
      </c>
      <c r="N232" s="341"/>
      <c r="O232" s="346">
        <f t="shared" si="87"/>
        <v>0</v>
      </c>
    </row>
    <row r="233" spans="2:15" ht="14.25" customHeight="1">
      <c r="B233" s="597">
        <f t="shared" si="84"/>
        <v>8</v>
      </c>
      <c r="C233" s="600" t="str">
        <f t="shared" si="84"/>
        <v>化学製品</v>
      </c>
      <c r="D233" s="341"/>
      <c r="E233" s="345">
        <f t="shared" si="85"/>
        <v>0</v>
      </c>
      <c r="F233" s="341"/>
      <c r="G233" s="346">
        <v>0</v>
      </c>
      <c r="H233" s="341"/>
      <c r="I233" s="347">
        <f>係数!K6</f>
        <v>0.10566892521252146</v>
      </c>
      <c r="J233" s="341"/>
      <c r="K233" s="346">
        <f t="shared" si="86"/>
        <v>0</v>
      </c>
      <c r="L233" s="341"/>
      <c r="M233" s="347">
        <f>係数!K7</f>
        <v>0.35628125406940531</v>
      </c>
      <c r="N233" s="341"/>
      <c r="O233" s="346">
        <f t="shared" si="87"/>
        <v>0</v>
      </c>
    </row>
    <row r="234" spans="2:15" ht="14.25" customHeight="1">
      <c r="B234" s="597">
        <f t="shared" si="84"/>
        <v>9</v>
      </c>
      <c r="C234" s="600" t="str">
        <f t="shared" si="84"/>
        <v>石油・石炭製品</v>
      </c>
      <c r="D234" s="341"/>
      <c r="E234" s="345">
        <f t="shared" si="85"/>
        <v>0</v>
      </c>
      <c r="F234" s="341"/>
      <c r="G234" s="346">
        <v>0</v>
      </c>
      <c r="H234" s="341"/>
      <c r="I234" s="347">
        <f>係数!L6</f>
        <v>1.4187971301527148E-2</v>
      </c>
      <c r="J234" s="341"/>
      <c r="K234" s="346">
        <f t="shared" si="86"/>
        <v>0</v>
      </c>
      <c r="L234" s="341"/>
      <c r="M234" s="347">
        <f>係数!L7</f>
        <v>0.4463869052718577</v>
      </c>
      <c r="N234" s="341"/>
      <c r="O234" s="346">
        <f t="shared" si="87"/>
        <v>0</v>
      </c>
    </row>
    <row r="235" spans="2:15" ht="14.25" customHeight="1">
      <c r="B235" s="597">
        <f t="shared" si="84"/>
        <v>10</v>
      </c>
      <c r="C235" s="600" t="str">
        <f t="shared" si="84"/>
        <v>プラスチック・ゴム製品</v>
      </c>
      <c r="D235" s="341"/>
      <c r="E235" s="345">
        <f t="shared" si="85"/>
        <v>0</v>
      </c>
      <c r="F235" s="341"/>
      <c r="G235" s="346">
        <v>0</v>
      </c>
      <c r="H235" s="341"/>
      <c r="I235" s="347">
        <f>係数!M6</f>
        <v>0.21111861656996553</v>
      </c>
      <c r="J235" s="341"/>
      <c r="K235" s="346">
        <f t="shared" si="86"/>
        <v>0</v>
      </c>
      <c r="L235" s="341"/>
      <c r="M235" s="347">
        <f>係数!M7</f>
        <v>0.49474443912600674</v>
      </c>
      <c r="N235" s="341"/>
      <c r="O235" s="346">
        <f t="shared" si="87"/>
        <v>0</v>
      </c>
    </row>
    <row r="236" spans="2:15" ht="14.25" customHeight="1">
      <c r="B236" s="597">
        <f t="shared" si="84"/>
        <v>11</v>
      </c>
      <c r="C236" s="600" t="str">
        <f t="shared" si="84"/>
        <v>窯業・土石製品</v>
      </c>
      <c r="D236" s="341"/>
      <c r="E236" s="345">
        <f t="shared" si="85"/>
        <v>0</v>
      </c>
      <c r="F236" s="341"/>
      <c r="G236" s="346">
        <v>0</v>
      </c>
      <c r="H236" s="341"/>
      <c r="I236" s="347">
        <f>係数!N6</f>
        <v>0.16122377415373684</v>
      </c>
      <c r="J236" s="341"/>
      <c r="K236" s="346">
        <f t="shared" si="86"/>
        <v>0</v>
      </c>
      <c r="L236" s="341"/>
      <c r="M236" s="347">
        <f>係数!N7</f>
        <v>0.39593228984028817</v>
      </c>
      <c r="N236" s="341"/>
      <c r="O236" s="346">
        <f t="shared" si="87"/>
        <v>0</v>
      </c>
    </row>
    <row r="237" spans="2:15" ht="14.25" customHeight="1">
      <c r="B237" s="597">
        <f t="shared" si="84"/>
        <v>12</v>
      </c>
      <c r="C237" s="600" t="str">
        <f t="shared" si="84"/>
        <v>鉄鋼</v>
      </c>
      <c r="D237" s="341"/>
      <c r="E237" s="345">
        <f t="shared" si="85"/>
        <v>0</v>
      </c>
      <c r="F237" s="341"/>
      <c r="G237" s="346">
        <v>0</v>
      </c>
      <c r="H237" s="341"/>
      <c r="I237" s="347">
        <f>係数!O6</f>
        <v>0.13192912252812761</v>
      </c>
      <c r="J237" s="341"/>
      <c r="K237" s="346">
        <f t="shared" si="86"/>
        <v>0</v>
      </c>
      <c r="L237" s="341"/>
      <c r="M237" s="347">
        <f>係数!O7</f>
        <v>0.35097504488084308</v>
      </c>
      <c r="N237" s="341"/>
      <c r="O237" s="346">
        <f t="shared" si="87"/>
        <v>0</v>
      </c>
    </row>
    <row r="238" spans="2:15" ht="14.25" customHeight="1">
      <c r="B238" s="597">
        <f t="shared" si="84"/>
        <v>13</v>
      </c>
      <c r="C238" s="600" t="str">
        <f t="shared" si="84"/>
        <v>非鉄金属</v>
      </c>
      <c r="D238" s="341"/>
      <c r="E238" s="345">
        <f t="shared" si="85"/>
        <v>0</v>
      </c>
      <c r="F238" s="341"/>
      <c r="G238" s="346">
        <v>0</v>
      </c>
      <c r="H238" s="341"/>
      <c r="I238" s="347">
        <f>係数!P6</f>
        <v>6.1063145928351194E-2</v>
      </c>
      <c r="J238" s="341"/>
      <c r="K238" s="346">
        <f t="shared" si="86"/>
        <v>0</v>
      </c>
      <c r="L238" s="341"/>
      <c r="M238" s="347">
        <f>係数!P7</f>
        <v>0.13076820321849861</v>
      </c>
      <c r="N238" s="341"/>
      <c r="O238" s="346">
        <f t="shared" si="87"/>
        <v>0</v>
      </c>
    </row>
    <row r="239" spans="2:15" ht="14.25" customHeight="1">
      <c r="B239" s="597">
        <f t="shared" si="84"/>
        <v>14</v>
      </c>
      <c r="C239" s="600" t="str">
        <f t="shared" si="84"/>
        <v>金属製品</v>
      </c>
      <c r="D239" s="341"/>
      <c r="E239" s="345">
        <f t="shared" si="85"/>
        <v>0</v>
      </c>
      <c r="F239" s="341"/>
      <c r="G239" s="346">
        <v>0</v>
      </c>
      <c r="H239" s="341"/>
      <c r="I239" s="347">
        <f>係数!Q6</f>
        <v>0.20629961665006491</v>
      </c>
      <c r="J239" s="341"/>
      <c r="K239" s="346">
        <f t="shared" si="86"/>
        <v>0</v>
      </c>
      <c r="L239" s="341"/>
      <c r="M239" s="347">
        <f>係数!Q7</f>
        <v>0.40511586022316803</v>
      </c>
      <c r="N239" s="341"/>
      <c r="O239" s="346">
        <f t="shared" si="87"/>
        <v>0</v>
      </c>
    </row>
    <row r="240" spans="2:15" ht="14.25" customHeight="1">
      <c r="B240" s="597">
        <f t="shared" si="84"/>
        <v>15</v>
      </c>
      <c r="C240" s="600" t="str">
        <f t="shared" si="84"/>
        <v>はん用機械</v>
      </c>
      <c r="D240" s="341"/>
      <c r="E240" s="345">
        <f t="shared" si="85"/>
        <v>0</v>
      </c>
      <c r="F240" s="341"/>
      <c r="G240" s="346">
        <v>0</v>
      </c>
      <c r="H240" s="341"/>
      <c r="I240" s="347">
        <f>係数!R6</f>
        <v>0.18002712783994573</v>
      </c>
      <c r="J240" s="341"/>
      <c r="K240" s="346">
        <f t="shared" si="86"/>
        <v>0</v>
      </c>
      <c r="L240" s="341"/>
      <c r="M240" s="347">
        <f>係数!R7</f>
        <v>0.34603497553650148</v>
      </c>
      <c r="N240" s="341"/>
      <c r="O240" s="346">
        <f t="shared" si="87"/>
        <v>0</v>
      </c>
    </row>
    <row r="241" spans="2:15" ht="14.25" customHeight="1">
      <c r="B241" s="597">
        <f t="shared" si="84"/>
        <v>16</v>
      </c>
      <c r="C241" s="600" t="str">
        <f t="shared" si="84"/>
        <v>生産用機械</v>
      </c>
      <c r="D241" s="341"/>
      <c r="E241" s="345">
        <f t="shared" si="85"/>
        <v>0</v>
      </c>
      <c r="F241" s="341"/>
      <c r="G241" s="346">
        <v>0</v>
      </c>
      <c r="H241" s="341"/>
      <c r="I241" s="347">
        <f>係数!S6</f>
        <v>0.2828126287375578</v>
      </c>
      <c r="J241" s="341"/>
      <c r="K241" s="346">
        <f t="shared" si="86"/>
        <v>0</v>
      </c>
      <c r="L241" s="341"/>
      <c r="M241" s="347">
        <f>係数!S7</f>
        <v>0.41116765210158546</v>
      </c>
      <c r="N241" s="341"/>
      <c r="O241" s="346">
        <f t="shared" si="87"/>
        <v>0</v>
      </c>
    </row>
    <row r="242" spans="2:15" ht="14.25" customHeight="1">
      <c r="B242" s="597">
        <f t="shared" si="84"/>
        <v>17</v>
      </c>
      <c r="C242" s="600" t="str">
        <f t="shared" si="84"/>
        <v>業務用機械</v>
      </c>
      <c r="D242" s="341"/>
      <c r="E242" s="345">
        <f t="shared" si="85"/>
        <v>0</v>
      </c>
      <c r="F242" s="341"/>
      <c r="G242" s="346">
        <v>0</v>
      </c>
      <c r="H242" s="341"/>
      <c r="I242" s="347">
        <f>係数!T6</f>
        <v>0.13426714619218877</v>
      </c>
      <c r="J242" s="341"/>
      <c r="K242" s="346">
        <f t="shared" si="86"/>
        <v>0</v>
      </c>
      <c r="L242" s="341"/>
      <c r="M242" s="347">
        <f>係数!T7</f>
        <v>0.15913937787873053</v>
      </c>
      <c r="N242" s="341"/>
      <c r="O242" s="346">
        <f t="shared" si="87"/>
        <v>0</v>
      </c>
    </row>
    <row r="243" spans="2:15" ht="14.25" customHeight="1">
      <c r="B243" s="597">
        <f t="shared" si="84"/>
        <v>18</v>
      </c>
      <c r="C243" s="600" t="str">
        <f t="shared" si="84"/>
        <v>電子部品</v>
      </c>
      <c r="D243" s="341"/>
      <c r="E243" s="345">
        <f t="shared" si="85"/>
        <v>0</v>
      </c>
      <c r="F243" s="341"/>
      <c r="G243" s="346">
        <v>0</v>
      </c>
      <c r="H243" s="341"/>
      <c r="I243" s="347">
        <f>係数!U6</f>
        <v>4.260131777623772E-2</v>
      </c>
      <c r="J243" s="341"/>
      <c r="K243" s="346">
        <f t="shared" si="86"/>
        <v>0</v>
      </c>
      <c r="L243" s="341"/>
      <c r="M243" s="347">
        <f>係数!U7</f>
        <v>0.30540781652624921</v>
      </c>
      <c r="N243" s="341"/>
      <c r="O243" s="346">
        <f t="shared" si="87"/>
        <v>0</v>
      </c>
    </row>
    <row r="244" spans="2:15" ht="14.25" customHeight="1">
      <c r="B244" s="597">
        <f t="shared" si="84"/>
        <v>19</v>
      </c>
      <c r="C244" s="600" t="str">
        <f t="shared" si="84"/>
        <v>電気機械</v>
      </c>
      <c r="D244" s="341"/>
      <c r="E244" s="345">
        <f t="shared" si="85"/>
        <v>0</v>
      </c>
      <c r="F244" s="341"/>
      <c r="G244" s="346">
        <v>0</v>
      </c>
      <c r="H244" s="341"/>
      <c r="I244" s="347">
        <f>係数!V6</f>
        <v>0.18477278451941739</v>
      </c>
      <c r="J244" s="341"/>
      <c r="K244" s="346">
        <f t="shared" si="86"/>
        <v>0</v>
      </c>
      <c r="L244" s="341"/>
      <c r="M244" s="347">
        <f>係数!V7</f>
        <v>0.28339334133440014</v>
      </c>
      <c r="N244" s="341"/>
      <c r="O244" s="346">
        <f t="shared" si="87"/>
        <v>0</v>
      </c>
    </row>
    <row r="245" spans="2:15" ht="14.25" customHeight="1">
      <c r="B245" s="597">
        <f t="shared" si="84"/>
        <v>20</v>
      </c>
      <c r="C245" s="600" t="str">
        <f t="shared" si="84"/>
        <v>情報通信機器</v>
      </c>
      <c r="D245" s="341"/>
      <c r="E245" s="345">
        <f t="shared" si="85"/>
        <v>0</v>
      </c>
      <c r="F245" s="341"/>
      <c r="G245" s="346">
        <v>0</v>
      </c>
      <c r="H245" s="341"/>
      <c r="I245" s="347">
        <f>係数!W6</f>
        <v>0.14294926913155631</v>
      </c>
      <c r="J245" s="341"/>
      <c r="K245" s="346">
        <f t="shared" si="86"/>
        <v>0</v>
      </c>
      <c r="L245" s="341"/>
      <c r="M245" s="347">
        <f>係数!W7</f>
        <v>0.36964493450002528</v>
      </c>
      <c r="N245" s="341"/>
      <c r="O245" s="346">
        <f t="shared" si="87"/>
        <v>0</v>
      </c>
    </row>
    <row r="246" spans="2:15" ht="14.25" customHeight="1">
      <c r="B246" s="597">
        <f t="shared" ref="B246:C264" si="88">B71</f>
        <v>21</v>
      </c>
      <c r="C246" s="600" t="str">
        <f t="shared" si="88"/>
        <v>輸送機械</v>
      </c>
      <c r="D246" s="341"/>
      <c r="E246" s="345">
        <f t="shared" si="85"/>
        <v>0</v>
      </c>
      <c r="F246" s="341"/>
      <c r="G246" s="346">
        <v>0</v>
      </c>
      <c r="H246" s="341"/>
      <c r="I246" s="347">
        <f>係数!X6</f>
        <v>7.6093477294440492E-2</v>
      </c>
      <c r="J246" s="341"/>
      <c r="K246" s="346">
        <f t="shared" si="86"/>
        <v>0</v>
      </c>
      <c r="L246" s="341"/>
      <c r="M246" s="347">
        <f>係数!X7</f>
        <v>0.16027236928894079</v>
      </c>
      <c r="N246" s="341"/>
      <c r="O246" s="346">
        <f t="shared" si="87"/>
        <v>0</v>
      </c>
    </row>
    <row r="247" spans="2:15" ht="14.25" customHeight="1">
      <c r="B247" s="597">
        <f t="shared" si="88"/>
        <v>22</v>
      </c>
      <c r="C247" s="600" t="str">
        <f t="shared" si="88"/>
        <v>その他の製造工業製品</v>
      </c>
      <c r="D247" s="341"/>
      <c r="E247" s="345">
        <f t="shared" si="85"/>
        <v>0</v>
      </c>
      <c r="F247" s="341"/>
      <c r="G247" s="346">
        <v>0</v>
      </c>
      <c r="H247" s="341"/>
      <c r="I247" s="347">
        <f>係数!Y6</f>
        <v>0.20360742705570292</v>
      </c>
      <c r="J247" s="341"/>
      <c r="K247" s="346">
        <f t="shared" si="86"/>
        <v>0</v>
      </c>
      <c r="L247" s="341"/>
      <c r="M247" s="347">
        <f>係数!Y7</f>
        <v>0.30181550250515765</v>
      </c>
      <c r="N247" s="341"/>
      <c r="O247" s="346">
        <f t="shared" si="87"/>
        <v>0</v>
      </c>
    </row>
    <row r="248" spans="2:15" ht="14.25" customHeight="1">
      <c r="B248" s="597">
        <f t="shared" si="88"/>
        <v>23</v>
      </c>
      <c r="C248" s="600" t="str">
        <f t="shared" si="88"/>
        <v>建設</v>
      </c>
      <c r="D248" s="341"/>
      <c r="E248" s="345">
        <f t="shared" si="85"/>
        <v>0</v>
      </c>
      <c r="F248" s="341"/>
      <c r="G248" s="346">
        <v>0</v>
      </c>
      <c r="H248" s="341"/>
      <c r="I248" s="347">
        <f>係数!Z6</f>
        <v>0.27714572358566103</v>
      </c>
      <c r="J248" s="341"/>
      <c r="K248" s="346">
        <f t="shared" si="86"/>
        <v>0</v>
      </c>
      <c r="L248" s="341"/>
      <c r="M248" s="347">
        <f>係数!Z7</f>
        <v>0.44476606887169529</v>
      </c>
      <c r="N248" s="341"/>
      <c r="O248" s="346">
        <f t="shared" si="87"/>
        <v>0</v>
      </c>
    </row>
    <row r="249" spans="2:15" ht="14.25" customHeight="1">
      <c r="B249" s="597">
        <f t="shared" si="88"/>
        <v>24</v>
      </c>
      <c r="C249" s="600" t="str">
        <f t="shared" si="88"/>
        <v>電力・ガス・熱供給</v>
      </c>
      <c r="D249" s="341"/>
      <c r="E249" s="345">
        <f t="shared" si="85"/>
        <v>0</v>
      </c>
      <c r="F249" s="341"/>
      <c r="G249" s="346">
        <v>0</v>
      </c>
      <c r="H249" s="341"/>
      <c r="I249" s="347">
        <f>係数!AA6</f>
        <v>4.1925836098185759E-2</v>
      </c>
      <c r="J249" s="341"/>
      <c r="K249" s="346">
        <f t="shared" si="86"/>
        <v>0</v>
      </c>
      <c r="L249" s="341"/>
      <c r="M249" s="347">
        <f>係数!AA7</f>
        <v>0.37629868581511483</v>
      </c>
      <c r="N249" s="341"/>
      <c r="O249" s="346">
        <f t="shared" si="87"/>
        <v>0</v>
      </c>
    </row>
    <row r="250" spans="2:15" ht="14.25" customHeight="1">
      <c r="B250" s="597">
        <f t="shared" si="88"/>
        <v>25</v>
      </c>
      <c r="C250" s="600" t="str">
        <f t="shared" si="88"/>
        <v>水道</v>
      </c>
      <c r="D250" s="341"/>
      <c r="E250" s="345">
        <f t="shared" si="85"/>
        <v>0</v>
      </c>
      <c r="F250" s="341"/>
      <c r="G250" s="346">
        <v>0</v>
      </c>
      <c r="H250" s="341"/>
      <c r="I250" s="347">
        <f>係数!AB6</f>
        <v>9.2156862745098045E-2</v>
      </c>
      <c r="J250" s="341"/>
      <c r="K250" s="346">
        <f t="shared" si="86"/>
        <v>0</v>
      </c>
      <c r="L250" s="341"/>
      <c r="M250" s="347">
        <f>係数!AB7</f>
        <v>0.47169467787114844</v>
      </c>
      <c r="N250" s="341"/>
      <c r="O250" s="346">
        <f t="shared" si="87"/>
        <v>0</v>
      </c>
    </row>
    <row r="251" spans="2:15" ht="14.25" customHeight="1">
      <c r="B251" s="597">
        <f t="shared" si="88"/>
        <v>26</v>
      </c>
      <c r="C251" s="600" t="str">
        <f t="shared" si="88"/>
        <v>廃棄物処理</v>
      </c>
      <c r="D251" s="341"/>
      <c r="E251" s="345">
        <f t="shared" si="85"/>
        <v>0</v>
      </c>
      <c r="F251" s="341"/>
      <c r="G251" s="346">
        <v>0</v>
      </c>
      <c r="H251" s="341"/>
      <c r="I251" s="347">
        <f>係数!AC6</f>
        <v>0.33340707420790011</v>
      </c>
      <c r="J251" s="341"/>
      <c r="K251" s="346">
        <f t="shared" si="86"/>
        <v>0</v>
      </c>
      <c r="L251" s="341"/>
      <c r="M251" s="347">
        <f>係数!AC7</f>
        <v>0.59985743430917093</v>
      </c>
      <c r="N251" s="341"/>
      <c r="O251" s="346">
        <f t="shared" si="87"/>
        <v>0</v>
      </c>
    </row>
    <row r="252" spans="2:15" ht="14.25" customHeight="1">
      <c r="B252" s="597">
        <f t="shared" si="88"/>
        <v>27</v>
      </c>
      <c r="C252" s="600" t="str">
        <f t="shared" si="88"/>
        <v>商業</v>
      </c>
      <c r="D252" s="341"/>
      <c r="E252" s="345">
        <f t="shared" si="85"/>
        <v>0</v>
      </c>
      <c r="F252" s="341"/>
      <c r="G252" s="346">
        <v>0</v>
      </c>
      <c r="H252" s="341"/>
      <c r="I252" s="347">
        <f>係数!AD6</f>
        <v>0.38421812624208845</v>
      </c>
      <c r="J252" s="341"/>
      <c r="K252" s="346">
        <f t="shared" si="86"/>
        <v>0</v>
      </c>
      <c r="L252" s="341"/>
      <c r="M252" s="347">
        <f>係数!AD7</f>
        <v>0.68103044031648596</v>
      </c>
      <c r="N252" s="341"/>
      <c r="O252" s="346">
        <f t="shared" si="87"/>
        <v>0</v>
      </c>
    </row>
    <row r="253" spans="2:15" ht="14.25" customHeight="1">
      <c r="B253" s="597">
        <f t="shared" si="88"/>
        <v>28</v>
      </c>
      <c r="C253" s="600" t="str">
        <f t="shared" si="88"/>
        <v>金融・保険</v>
      </c>
      <c r="D253" s="341"/>
      <c r="E253" s="345">
        <f t="shared" si="85"/>
        <v>0</v>
      </c>
      <c r="F253" s="341"/>
      <c r="G253" s="346">
        <v>0</v>
      </c>
      <c r="H253" s="341"/>
      <c r="I253" s="347">
        <f>係数!AE6</f>
        <v>0.24672363183754664</v>
      </c>
      <c r="J253" s="341"/>
      <c r="K253" s="346">
        <f t="shared" si="86"/>
        <v>0</v>
      </c>
      <c r="L253" s="341"/>
      <c r="M253" s="347">
        <f>係数!AE7</f>
        <v>0.6024337402007528</v>
      </c>
      <c r="N253" s="341"/>
      <c r="O253" s="346">
        <f t="shared" si="87"/>
        <v>0</v>
      </c>
    </row>
    <row r="254" spans="2:15" ht="14.25" customHeight="1">
      <c r="B254" s="597">
        <f t="shared" si="88"/>
        <v>29</v>
      </c>
      <c r="C254" s="600" t="str">
        <f t="shared" si="88"/>
        <v>不動産</v>
      </c>
      <c r="D254" s="341"/>
      <c r="E254" s="345">
        <f t="shared" si="85"/>
        <v>0</v>
      </c>
      <c r="F254" s="341"/>
      <c r="G254" s="346">
        <v>0</v>
      </c>
      <c r="H254" s="341"/>
      <c r="I254" s="347">
        <f>係数!AF6</f>
        <v>3.6765593532992233E-2</v>
      </c>
      <c r="J254" s="341"/>
      <c r="K254" s="346">
        <f t="shared" si="86"/>
        <v>0</v>
      </c>
      <c r="L254" s="341"/>
      <c r="M254" s="347">
        <f>係数!AF7</f>
        <v>0.78266137903412325</v>
      </c>
      <c r="N254" s="341"/>
      <c r="O254" s="346">
        <f t="shared" si="87"/>
        <v>0</v>
      </c>
    </row>
    <row r="255" spans="2:15" ht="14.25" customHeight="1">
      <c r="B255" s="597">
        <f t="shared" si="88"/>
        <v>30</v>
      </c>
      <c r="C255" s="600" t="str">
        <f t="shared" si="88"/>
        <v>運輸・郵便</v>
      </c>
      <c r="D255" s="341"/>
      <c r="E255" s="345">
        <f t="shared" si="85"/>
        <v>0</v>
      </c>
      <c r="F255" s="341"/>
      <c r="G255" s="346">
        <v>0</v>
      </c>
      <c r="H255" s="341"/>
      <c r="I255" s="347">
        <f>係数!AG6</f>
        <v>0.39396179473976684</v>
      </c>
      <c r="J255" s="341"/>
      <c r="K255" s="346">
        <f t="shared" si="86"/>
        <v>0</v>
      </c>
      <c r="L255" s="341"/>
      <c r="M255" s="347">
        <f>係数!AG7</f>
        <v>0.66771177987026997</v>
      </c>
      <c r="N255" s="341"/>
      <c r="O255" s="346">
        <f t="shared" si="87"/>
        <v>0</v>
      </c>
    </row>
    <row r="256" spans="2:15" ht="14.25" customHeight="1">
      <c r="B256" s="597">
        <f t="shared" si="88"/>
        <v>31</v>
      </c>
      <c r="C256" s="600" t="str">
        <f t="shared" si="88"/>
        <v>情報通信</v>
      </c>
      <c r="D256" s="341"/>
      <c r="E256" s="345">
        <f t="shared" si="85"/>
        <v>0</v>
      </c>
      <c r="F256" s="341"/>
      <c r="G256" s="346">
        <v>0</v>
      </c>
      <c r="H256" s="341"/>
      <c r="I256" s="347">
        <f>係数!AH6</f>
        <v>0.12668765675863172</v>
      </c>
      <c r="J256" s="341"/>
      <c r="K256" s="346">
        <f t="shared" si="86"/>
        <v>0</v>
      </c>
      <c r="L256" s="341"/>
      <c r="M256" s="347">
        <f>係数!AH7</f>
        <v>0.51116105762439457</v>
      </c>
      <c r="N256" s="341"/>
      <c r="O256" s="346">
        <f t="shared" si="87"/>
        <v>0</v>
      </c>
    </row>
    <row r="257" spans="2:15" ht="14.25" customHeight="1">
      <c r="B257" s="597">
        <f t="shared" si="88"/>
        <v>32</v>
      </c>
      <c r="C257" s="600" t="str">
        <f t="shared" si="88"/>
        <v>公務</v>
      </c>
      <c r="D257" s="341"/>
      <c r="E257" s="345">
        <f t="shared" si="85"/>
        <v>0</v>
      </c>
      <c r="F257" s="341"/>
      <c r="G257" s="346">
        <v>0</v>
      </c>
      <c r="H257" s="341"/>
      <c r="I257" s="347">
        <f>係数!AI6</f>
        <v>0.28123168332731141</v>
      </c>
      <c r="J257" s="341"/>
      <c r="K257" s="346">
        <f t="shared" si="86"/>
        <v>0</v>
      </c>
      <c r="L257" s="341"/>
      <c r="M257" s="347">
        <f>係数!AI7</f>
        <v>0.79392589024047533</v>
      </c>
      <c r="N257" s="341"/>
      <c r="O257" s="346">
        <f t="shared" si="87"/>
        <v>0</v>
      </c>
    </row>
    <row r="258" spans="2:15" ht="14.25" customHeight="1">
      <c r="B258" s="597">
        <f t="shared" si="88"/>
        <v>33</v>
      </c>
      <c r="C258" s="600" t="str">
        <f t="shared" si="88"/>
        <v>教育・研究</v>
      </c>
      <c r="D258" s="341"/>
      <c r="E258" s="345">
        <f t="shared" si="85"/>
        <v>0</v>
      </c>
      <c r="F258" s="341"/>
      <c r="G258" s="346">
        <v>0</v>
      </c>
      <c r="H258" s="341"/>
      <c r="I258" s="347">
        <f>係数!AJ6</f>
        <v>0.40908238773947958</v>
      </c>
      <c r="J258" s="341"/>
      <c r="K258" s="346">
        <f t="shared" si="86"/>
        <v>0</v>
      </c>
      <c r="L258" s="341"/>
      <c r="M258" s="347">
        <f>係数!AJ7</f>
        <v>0.69380204237857435</v>
      </c>
      <c r="N258" s="341"/>
      <c r="O258" s="346">
        <f t="shared" si="87"/>
        <v>0</v>
      </c>
    </row>
    <row r="259" spans="2:15" ht="14.25" customHeight="1">
      <c r="B259" s="597">
        <f t="shared" si="88"/>
        <v>34</v>
      </c>
      <c r="C259" s="600" t="str">
        <f t="shared" si="88"/>
        <v>医療・福祉</v>
      </c>
      <c r="D259" s="341"/>
      <c r="E259" s="345">
        <f t="shared" si="85"/>
        <v>0</v>
      </c>
      <c r="F259" s="341"/>
      <c r="G259" s="346">
        <v>0</v>
      </c>
      <c r="H259" s="341"/>
      <c r="I259" s="347">
        <f>係数!AK6</f>
        <v>0.44023930702977204</v>
      </c>
      <c r="J259" s="341"/>
      <c r="K259" s="346">
        <f t="shared" si="86"/>
        <v>0</v>
      </c>
      <c r="L259" s="341"/>
      <c r="M259" s="347">
        <f>係数!AK7</f>
        <v>0.59262802424207661</v>
      </c>
      <c r="N259" s="341"/>
      <c r="O259" s="346">
        <f t="shared" si="87"/>
        <v>0</v>
      </c>
    </row>
    <row r="260" spans="2:15" ht="14.25" customHeight="1">
      <c r="B260" s="597">
        <f t="shared" si="88"/>
        <v>35</v>
      </c>
      <c r="C260" s="600" t="str">
        <f t="shared" si="88"/>
        <v>他に分類されない会員制団体</v>
      </c>
      <c r="D260" s="341"/>
      <c r="E260" s="345">
        <f t="shared" si="85"/>
        <v>0</v>
      </c>
      <c r="F260" s="341"/>
      <c r="G260" s="346">
        <v>0</v>
      </c>
      <c r="H260" s="341"/>
      <c r="I260" s="347">
        <f>係数!AL6</f>
        <v>0.62009366516326514</v>
      </c>
      <c r="J260" s="341"/>
      <c r="K260" s="346">
        <f t="shared" si="86"/>
        <v>0</v>
      </c>
      <c r="L260" s="341"/>
      <c r="M260" s="347">
        <f>係数!AL7</f>
        <v>0.75027309992753388</v>
      </c>
      <c r="N260" s="341"/>
      <c r="O260" s="346">
        <f t="shared" si="87"/>
        <v>0</v>
      </c>
    </row>
    <row r="261" spans="2:15" ht="14.25" customHeight="1">
      <c r="B261" s="597">
        <f t="shared" si="88"/>
        <v>36</v>
      </c>
      <c r="C261" s="600" t="str">
        <f t="shared" si="88"/>
        <v>対事業所サービス</v>
      </c>
      <c r="D261" s="341"/>
      <c r="E261" s="345">
        <f t="shared" si="85"/>
        <v>0</v>
      </c>
      <c r="F261" s="341"/>
      <c r="G261" s="346">
        <v>0</v>
      </c>
      <c r="H261" s="341"/>
      <c r="I261" s="347">
        <f>係数!AM6</f>
        <v>0.31832002281802624</v>
      </c>
      <c r="J261" s="341"/>
      <c r="K261" s="346">
        <f t="shared" si="86"/>
        <v>0</v>
      </c>
      <c r="L261" s="341"/>
      <c r="M261" s="347">
        <f>係数!AM7</f>
        <v>0.5920336565887051</v>
      </c>
      <c r="N261" s="341"/>
      <c r="O261" s="346">
        <f t="shared" si="87"/>
        <v>0</v>
      </c>
    </row>
    <row r="262" spans="2:15" ht="14.25" customHeight="1">
      <c r="B262" s="597">
        <f t="shared" si="88"/>
        <v>37</v>
      </c>
      <c r="C262" s="600" t="str">
        <f t="shared" si="88"/>
        <v>対個人サービス</v>
      </c>
      <c r="D262" s="341"/>
      <c r="E262" s="345">
        <f t="shared" si="85"/>
        <v>0</v>
      </c>
      <c r="F262" s="341"/>
      <c r="G262" s="346">
        <v>0</v>
      </c>
      <c r="H262" s="341"/>
      <c r="I262" s="347">
        <f>係数!AN6</f>
        <v>0.2585324388992985</v>
      </c>
      <c r="J262" s="341"/>
      <c r="K262" s="346">
        <f t="shared" si="86"/>
        <v>0</v>
      </c>
      <c r="L262" s="341"/>
      <c r="M262" s="347">
        <f>係数!AN7</f>
        <v>0.53346056473578707</v>
      </c>
      <c r="N262" s="341"/>
      <c r="O262" s="346">
        <f t="shared" si="87"/>
        <v>0</v>
      </c>
    </row>
    <row r="263" spans="2:15" ht="14.25" customHeight="1">
      <c r="B263" s="597">
        <f t="shared" si="88"/>
        <v>38</v>
      </c>
      <c r="C263" s="600" t="str">
        <f t="shared" si="88"/>
        <v>事務用品</v>
      </c>
      <c r="D263" s="341"/>
      <c r="E263" s="345">
        <f t="shared" si="85"/>
        <v>0</v>
      </c>
      <c r="F263" s="341"/>
      <c r="G263" s="346">
        <v>0</v>
      </c>
      <c r="H263" s="341"/>
      <c r="I263" s="347">
        <f>係数!AO6</f>
        <v>0</v>
      </c>
      <c r="J263" s="341"/>
      <c r="K263" s="346">
        <f t="shared" si="86"/>
        <v>0</v>
      </c>
      <c r="L263" s="341"/>
      <c r="M263" s="347">
        <f>係数!AO7</f>
        <v>0</v>
      </c>
      <c r="N263" s="341"/>
      <c r="O263" s="346">
        <f t="shared" si="87"/>
        <v>0</v>
      </c>
    </row>
    <row r="264" spans="2:15" ht="14.25" customHeight="1" thickBot="1">
      <c r="B264" s="601">
        <f t="shared" si="88"/>
        <v>39</v>
      </c>
      <c r="C264" s="602" t="str">
        <f t="shared" si="88"/>
        <v>分類不明</v>
      </c>
      <c r="D264" s="341"/>
      <c r="E264" s="348">
        <f t="shared" si="85"/>
        <v>0</v>
      </c>
      <c r="F264" s="341"/>
      <c r="G264" s="349">
        <v>0</v>
      </c>
      <c r="H264" s="341"/>
      <c r="I264" s="350">
        <f>係数!AP6</f>
        <v>6.0533932795580432E-3</v>
      </c>
      <c r="J264" s="341"/>
      <c r="K264" s="349">
        <f t="shared" si="86"/>
        <v>0</v>
      </c>
      <c r="L264" s="341"/>
      <c r="M264" s="350">
        <f>係数!AP7</f>
        <v>0.5627598771690101</v>
      </c>
      <c r="N264" s="341"/>
      <c r="O264" s="351">
        <f t="shared" si="87"/>
        <v>0</v>
      </c>
    </row>
    <row r="265" spans="2:15" ht="14.25" customHeight="1" thickBot="1">
      <c r="E265" s="352">
        <f>SUM(E226:E264)</f>
        <v>0</v>
      </c>
      <c r="G265" s="353">
        <f>SUM(G226:G264)</f>
        <v>0</v>
      </c>
      <c r="K265" s="353">
        <f>SUM(K226:K264)</f>
        <v>0</v>
      </c>
      <c r="O265" s="354">
        <f>SUM(O226:O264)</f>
        <v>0</v>
      </c>
    </row>
  </sheetData>
  <phoneticPr fontId="8"/>
  <pageMargins left="0.86614173228346458" right="0.55118110236220474" top="0.98425196850393704" bottom="0.98425196850393704" header="0.51181102362204722" footer="0.51181102362204722"/>
  <pageSetup paperSize="9" scale="72" fitToWidth="5" fitToHeight="5" pageOrder="overThenDown" orientation="landscape" r:id="rId1"/>
  <headerFooter alignWithMargins="0"/>
  <rowBreaks count="5" manualBreakCount="5">
    <brk id="47" max="42" man="1"/>
    <brk id="89" max="42" man="1"/>
    <brk id="134" max="42" man="1"/>
    <brk id="178" max="42" man="1"/>
    <brk id="223" max="42" man="1"/>
  </rowBreaks>
  <colBreaks count="2" manualBreakCount="2">
    <brk id="15" max="264" man="1"/>
    <brk id="28" max="2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2:AP177"/>
  <sheetViews>
    <sheetView showGridLines="0" view="pageBreakPreview" topLeftCell="A140" zoomScale="85" zoomScaleNormal="100" zoomScaleSheetLayoutView="85" workbookViewId="0">
      <selection activeCell="M184" sqref="M184"/>
    </sheetView>
  </sheetViews>
  <sheetFormatPr defaultRowHeight="12"/>
  <cols>
    <col min="1" max="1" width="1.625" style="248" customWidth="1"/>
    <col min="2" max="2" width="6.625" style="248" bestFit="1" customWidth="1"/>
    <col min="3" max="3" width="30.5" style="248" bestFit="1" customWidth="1"/>
    <col min="4" max="42" width="11" style="248" customWidth="1"/>
    <col min="43" max="16384" width="9" style="248"/>
  </cols>
  <sheetData>
    <row r="2" spans="2:12" ht="14.25">
      <c r="B2" s="355" t="s">
        <v>168</v>
      </c>
    </row>
    <row r="4" spans="2:12" ht="12.75" thickBot="1">
      <c r="B4" s="356" t="s">
        <v>169</v>
      </c>
    </row>
    <row r="5" spans="2:12" ht="51.4" customHeight="1" thickBot="1">
      <c r="B5" s="357" t="s">
        <v>170</v>
      </c>
      <c r="C5" s="358" t="s">
        <v>35</v>
      </c>
      <c r="D5" s="359" t="s">
        <v>66</v>
      </c>
      <c r="E5" s="359" t="s">
        <v>171</v>
      </c>
      <c r="F5" s="360" t="s">
        <v>56</v>
      </c>
      <c r="H5" s="361" t="s">
        <v>172</v>
      </c>
      <c r="J5" s="361" t="s">
        <v>173</v>
      </c>
      <c r="L5" s="361" t="s">
        <v>174</v>
      </c>
    </row>
    <row r="6" spans="2:12">
      <c r="B6" s="267">
        <f>'１次効果'!B51</f>
        <v>1</v>
      </c>
      <c r="C6" s="268" t="str">
        <f>'１次効果'!C51</f>
        <v>農業</v>
      </c>
      <c r="D6" s="362">
        <f>'１次効果'!D7*'１次効果'!I226</f>
        <v>0</v>
      </c>
      <c r="E6" s="363">
        <f>'１次効果'!G226*'１次効果'!I226</f>
        <v>0</v>
      </c>
      <c r="F6" s="364">
        <f>SUM(D6:E6)</f>
        <v>0</v>
      </c>
      <c r="H6" s="365"/>
      <c r="I6" s="48"/>
      <c r="J6" s="365"/>
      <c r="K6" s="48"/>
      <c r="L6" s="365"/>
    </row>
    <row r="7" spans="2:12">
      <c r="B7" s="267">
        <f>'１次効果'!B52</f>
        <v>2</v>
      </c>
      <c r="C7" s="270" t="str">
        <f>'１次効果'!C52</f>
        <v>林業</v>
      </c>
      <c r="D7" s="366">
        <f>'１次効果'!D8*'１次効果'!I227</f>
        <v>0</v>
      </c>
      <c r="E7" s="367">
        <f>'１次効果'!G227*'１次効果'!I227</f>
        <v>0</v>
      </c>
      <c r="F7" s="368">
        <f t="shared" ref="F7:F44" si="0">SUM(D7:E7)</f>
        <v>0</v>
      </c>
      <c r="H7" s="369"/>
      <c r="I7" s="48"/>
      <c r="J7" s="369"/>
      <c r="K7" s="48"/>
      <c r="L7" s="369"/>
    </row>
    <row r="8" spans="2:12">
      <c r="B8" s="267">
        <f>'１次効果'!B53</f>
        <v>3</v>
      </c>
      <c r="C8" s="270" t="str">
        <f>'１次効果'!C53</f>
        <v>漁業</v>
      </c>
      <c r="D8" s="366">
        <f>'１次効果'!D9*'１次効果'!I228</f>
        <v>0</v>
      </c>
      <c r="E8" s="367">
        <f>'１次効果'!G228*'１次効果'!I228</f>
        <v>0</v>
      </c>
      <c r="F8" s="368">
        <f t="shared" si="0"/>
        <v>0</v>
      </c>
      <c r="H8" s="369"/>
      <c r="I8" s="48"/>
      <c r="J8" s="369"/>
      <c r="K8" s="48"/>
      <c r="L8" s="369"/>
    </row>
    <row r="9" spans="2:12">
      <c r="B9" s="267">
        <f>'１次効果'!B54</f>
        <v>4</v>
      </c>
      <c r="C9" s="270" t="str">
        <f>'１次効果'!C54</f>
        <v>鉱業</v>
      </c>
      <c r="D9" s="366">
        <f>'１次効果'!D10*'１次効果'!I229</f>
        <v>0</v>
      </c>
      <c r="E9" s="367">
        <f>'１次効果'!G229*'１次効果'!I229</f>
        <v>0</v>
      </c>
      <c r="F9" s="368">
        <f t="shared" si="0"/>
        <v>0</v>
      </c>
      <c r="H9" s="370"/>
      <c r="J9" s="370"/>
      <c r="L9" s="370"/>
    </row>
    <row r="10" spans="2:12">
      <c r="B10" s="267">
        <f>'１次効果'!B55</f>
        <v>5</v>
      </c>
      <c r="C10" s="270" t="str">
        <f>'１次効果'!C55</f>
        <v>飲食料品</v>
      </c>
      <c r="D10" s="366">
        <f>'１次効果'!D11*'１次効果'!I230</f>
        <v>0</v>
      </c>
      <c r="E10" s="367">
        <f>'１次効果'!G230*'１次効果'!I230</f>
        <v>0</v>
      </c>
      <c r="F10" s="368">
        <f t="shared" si="0"/>
        <v>0</v>
      </c>
      <c r="H10" s="370"/>
      <c r="J10" s="370"/>
      <c r="L10" s="370"/>
    </row>
    <row r="11" spans="2:12">
      <c r="B11" s="267">
        <f>'１次効果'!B56</f>
        <v>6</v>
      </c>
      <c r="C11" s="270" t="str">
        <f>'１次効果'!C56</f>
        <v>繊維製品</v>
      </c>
      <c r="D11" s="366">
        <f>'１次効果'!D12*'１次効果'!I231</f>
        <v>0</v>
      </c>
      <c r="E11" s="367">
        <f>'１次効果'!G231*'１次効果'!I231</f>
        <v>0</v>
      </c>
      <c r="F11" s="368">
        <f t="shared" si="0"/>
        <v>0</v>
      </c>
      <c r="H11" s="370"/>
      <c r="J11" s="370"/>
      <c r="L11" s="370"/>
    </row>
    <row r="12" spans="2:12">
      <c r="B12" s="267">
        <f>'１次効果'!B57</f>
        <v>7</v>
      </c>
      <c r="C12" s="270" t="str">
        <f>'１次効果'!C57</f>
        <v>パルプ・紙・木製品</v>
      </c>
      <c r="D12" s="366">
        <f>'１次効果'!D13*'１次効果'!I232</f>
        <v>0</v>
      </c>
      <c r="E12" s="367">
        <f>'１次効果'!G232*'１次効果'!I232</f>
        <v>0</v>
      </c>
      <c r="F12" s="368">
        <f t="shared" si="0"/>
        <v>0</v>
      </c>
      <c r="H12" s="370"/>
      <c r="J12" s="370"/>
      <c r="L12" s="370"/>
    </row>
    <row r="13" spans="2:12">
      <c r="B13" s="267">
        <f>'１次効果'!B58</f>
        <v>8</v>
      </c>
      <c r="C13" s="270" t="str">
        <f>'１次効果'!C58</f>
        <v>化学製品</v>
      </c>
      <c r="D13" s="366">
        <f>'１次効果'!D14*'１次効果'!I233</f>
        <v>0</v>
      </c>
      <c r="E13" s="367">
        <f>'１次効果'!G233*'１次効果'!I233</f>
        <v>0</v>
      </c>
      <c r="F13" s="368">
        <f t="shared" si="0"/>
        <v>0</v>
      </c>
      <c r="H13" s="370"/>
      <c r="J13" s="370"/>
      <c r="L13" s="370"/>
    </row>
    <row r="14" spans="2:12">
      <c r="B14" s="267">
        <f>'１次効果'!B59</f>
        <v>9</v>
      </c>
      <c r="C14" s="270" t="str">
        <f>'１次効果'!C59</f>
        <v>石油・石炭製品</v>
      </c>
      <c r="D14" s="366">
        <f>'１次効果'!D15*'１次効果'!I234</f>
        <v>0</v>
      </c>
      <c r="E14" s="367">
        <f>'１次効果'!G234*'１次効果'!I234</f>
        <v>0</v>
      </c>
      <c r="F14" s="368">
        <f t="shared" si="0"/>
        <v>0</v>
      </c>
      <c r="H14" s="370"/>
      <c r="J14" s="370"/>
      <c r="L14" s="370"/>
    </row>
    <row r="15" spans="2:12">
      <c r="B15" s="267">
        <f>'１次効果'!B60</f>
        <v>10</v>
      </c>
      <c r="C15" s="270" t="str">
        <f>'１次効果'!C60</f>
        <v>プラスチック・ゴム製品</v>
      </c>
      <c r="D15" s="366">
        <f>'１次効果'!D16*'１次効果'!I235</f>
        <v>0</v>
      </c>
      <c r="E15" s="367">
        <f>'１次効果'!G235*'１次効果'!I235</f>
        <v>0</v>
      </c>
      <c r="F15" s="368">
        <f t="shared" si="0"/>
        <v>0</v>
      </c>
      <c r="H15" s="370"/>
      <c r="J15" s="370"/>
      <c r="L15" s="370"/>
    </row>
    <row r="16" spans="2:12">
      <c r="B16" s="267">
        <f>'１次効果'!B61</f>
        <v>11</v>
      </c>
      <c r="C16" s="270" t="str">
        <f>'１次効果'!C61</f>
        <v>窯業・土石製品</v>
      </c>
      <c r="D16" s="366">
        <f>'１次効果'!D17*'１次効果'!I236</f>
        <v>0</v>
      </c>
      <c r="E16" s="367">
        <f>'１次効果'!G236*'１次効果'!I236</f>
        <v>0</v>
      </c>
      <c r="F16" s="368">
        <f t="shared" si="0"/>
        <v>0</v>
      </c>
      <c r="H16" s="370"/>
      <c r="J16" s="370"/>
      <c r="L16" s="370"/>
    </row>
    <row r="17" spans="2:12">
      <c r="B17" s="267">
        <f>'１次効果'!B62</f>
        <v>12</v>
      </c>
      <c r="C17" s="270" t="str">
        <f>'１次効果'!C62</f>
        <v>鉄鋼</v>
      </c>
      <c r="D17" s="366">
        <f>'１次効果'!D18*'１次効果'!I237</f>
        <v>0</v>
      </c>
      <c r="E17" s="367">
        <f>'１次効果'!G237*'１次効果'!I237</f>
        <v>0</v>
      </c>
      <c r="F17" s="368">
        <f t="shared" si="0"/>
        <v>0</v>
      </c>
      <c r="H17" s="370"/>
      <c r="J17" s="370"/>
      <c r="L17" s="370"/>
    </row>
    <row r="18" spans="2:12">
      <c r="B18" s="267">
        <f>'１次効果'!B63</f>
        <v>13</v>
      </c>
      <c r="C18" s="270" t="str">
        <f>'１次効果'!C63</f>
        <v>非鉄金属</v>
      </c>
      <c r="D18" s="366">
        <f>'１次効果'!D19*'１次効果'!I238</f>
        <v>0</v>
      </c>
      <c r="E18" s="367">
        <f>'１次効果'!G238*'１次効果'!I238</f>
        <v>0</v>
      </c>
      <c r="F18" s="368">
        <f t="shared" si="0"/>
        <v>0</v>
      </c>
      <c r="H18" s="370"/>
      <c r="J18" s="370"/>
      <c r="L18" s="370"/>
    </row>
    <row r="19" spans="2:12">
      <c r="B19" s="267">
        <f>'１次効果'!B64</f>
        <v>14</v>
      </c>
      <c r="C19" s="270" t="str">
        <f>'１次効果'!C64</f>
        <v>金属製品</v>
      </c>
      <c r="D19" s="366">
        <f>'１次効果'!D20*'１次効果'!I239</f>
        <v>0</v>
      </c>
      <c r="E19" s="367">
        <f>'１次効果'!G239*'１次効果'!I239</f>
        <v>0</v>
      </c>
      <c r="F19" s="368">
        <f t="shared" si="0"/>
        <v>0</v>
      </c>
      <c r="H19" s="370"/>
      <c r="J19" s="370"/>
      <c r="L19" s="370"/>
    </row>
    <row r="20" spans="2:12">
      <c r="B20" s="267">
        <f>'１次効果'!B65</f>
        <v>15</v>
      </c>
      <c r="C20" s="270" t="str">
        <f>'１次効果'!C65</f>
        <v>はん用機械</v>
      </c>
      <c r="D20" s="366">
        <f>'１次効果'!D21*'１次効果'!I240</f>
        <v>0</v>
      </c>
      <c r="E20" s="367">
        <f>'１次効果'!G240*'１次効果'!I240</f>
        <v>0</v>
      </c>
      <c r="F20" s="368">
        <f t="shared" si="0"/>
        <v>0</v>
      </c>
      <c r="H20" s="370"/>
      <c r="J20" s="370"/>
      <c r="L20" s="370"/>
    </row>
    <row r="21" spans="2:12">
      <c r="B21" s="267">
        <f>'１次効果'!B66</f>
        <v>16</v>
      </c>
      <c r="C21" s="270" t="str">
        <f>'１次効果'!C66</f>
        <v>生産用機械</v>
      </c>
      <c r="D21" s="366">
        <f>'１次効果'!D22*'１次効果'!I241</f>
        <v>0</v>
      </c>
      <c r="E21" s="367">
        <f>'１次効果'!G241*'１次効果'!I241</f>
        <v>0</v>
      </c>
      <c r="F21" s="368">
        <f t="shared" si="0"/>
        <v>0</v>
      </c>
      <c r="H21" s="370"/>
      <c r="J21" s="370"/>
      <c r="L21" s="370"/>
    </row>
    <row r="22" spans="2:12">
      <c r="B22" s="267">
        <f>'１次効果'!B67</f>
        <v>17</v>
      </c>
      <c r="C22" s="270" t="str">
        <f>'１次効果'!C67</f>
        <v>業務用機械</v>
      </c>
      <c r="D22" s="366">
        <f>'１次効果'!D23*'１次効果'!I242</f>
        <v>0</v>
      </c>
      <c r="E22" s="367">
        <f>'１次効果'!G242*'１次効果'!I242</f>
        <v>0</v>
      </c>
      <c r="F22" s="368">
        <f t="shared" si="0"/>
        <v>0</v>
      </c>
      <c r="H22" s="370"/>
      <c r="J22" s="370"/>
      <c r="L22" s="370"/>
    </row>
    <row r="23" spans="2:12">
      <c r="B23" s="267">
        <f>'１次効果'!B68</f>
        <v>18</v>
      </c>
      <c r="C23" s="270" t="str">
        <f>'１次効果'!C68</f>
        <v>電子部品</v>
      </c>
      <c r="D23" s="366">
        <f>'１次効果'!D24*'１次効果'!I243</f>
        <v>0</v>
      </c>
      <c r="E23" s="367">
        <f>'１次効果'!G243*'１次効果'!I243</f>
        <v>0</v>
      </c>
      <c r="F23" s="368">
        <f t="shared" si="0"/>
        <v>0</v>
      </c>
      <c r="H23" s="370"/>
      <c r="J23" s="370"/>
      <c r="L23" s="370"/>
    </row>
    <row r="24" spans="2:12">
      <c r="B24" s="267">
        <f>'１次効果'!B69</f>
        <v>19</v>
      </c>
      <c r="C24" s="270" t="str">
        <f>'１次効果'!C69</f>
        <v>電気機械</v>
      </c>
      <c r="D24" s="366">
        <f>'１次効果'!D25*'１次効果'!I244</f>
        <v>0</v>
      </c>
      <c r="E24" s="367">
        <f>'１次効果'!G244*'１次効果'!I244</f>
        <v>0</v>
      </c>
      <c r="F24" s="368">
        <f t="shared" si="0"/>
        <v>0</v>
      </c>
      <c r="H24" s="370"/>
      <c r="J24" s="370"/>
      <c r="L24" s="370"/>
    </row>
    <row r="25" spans="2:12">
      <c r="B25" s="267">
        <f>'１次効果'!B70</f>
        <v>20</v>
      </c>
      <c r="C25" s="270" t="str">
        <f>'１次効果'!C70</f>
        <v>情報通信機器</v>
      </c>
      <c r="D25" s="366">
        <f>'１次効果'!D26*'１次効果'!I245</f>
        <v>0</v>
      </c>
      <c r="E25" s="367">
        <f>'１次効果'!G245*'１次効果'!I245</f>
        <v>0</v>
      </c>
      <c r="F25" s="368">
        <f t="shared" si="0"/>
        <v>0</v>
      </c>
      <c r="H25" s="370"/>
      <c r="J25" s="370"/>
      <c r="L25" s="370"/>
    </row>
    <row r="26" spans="2:12">
      <c r="B26" s="267">
        <f>'１次効果'!B71</f>
        <v>21</v>
      </c>
      <c r="C26" s="270" t="str">
        <f>'１次効果'!C71</f>
        <v>輸送機械</v>
      </c>
      <c r="D26" s="366">
        <f>'１次効果'!D27*'１次効果'!I246</f>
        <v>0</v>
      </c>
      <c r="E26" s="367">
        <f>'１次効果'!G246*'１次効果'!I246</f>
        <v>0</v>
      </c>
      <c r="F26" s="368">
        <f t="shared" si="0"/>
        <v>0</v>
      </c>
      <c r="H26" s="370"/>
      <c r="J26" s="370"/>
      <c r="L26" s="370"/>
    </row>
    <row r="27" spans="2:12">
      <c r="B27" s="267">
        <f>'１次効果'!B72</f>
        <v>22</v>
      </c>
      <c r="C27" s="270" t="str">
        <f>'１次効果'!C72</f>
        <v>その他の製造工業製品</v>
      </c>
      <c r="D27" s="366">
        <f>'１次効果'!D28*'１次効果'!I247</f>
        <v>0</v>
      </c>
      <c r="E27" s="367">
        <f>'１次効果'!G247*'１次効果'!I247</f>
        <v>0</v>
      </c>
      <c r="F27" s="368">
        <f t="shared" si="0"/>
        <v>0</v>
      </c>
      <c r="H27" s="370"/>
      <c r="J27" s="370"/>
      <c r="L27" s="370"/>
    </row>
    <row r="28" spans="2:12">
      <c r="B28" s="267">
        <f>'１次効果'!B73</f>
        <v>23</v>
      </c>
      <c r="C28" s="270" t="str">
        <f>'１次効果'!C73</f>
        <v>建設</v>
      </c>
      <c r="D28" s="366">
        <f>'１次効果'!D29*'１次効果'!I248</f>
        <v>0</v>
      </c>
      <c r="E28" s="367">
        <f>'１次効果'!G248*'１次効果'!I248</f>
        <v>0</v>
      </c>
      <c r="F28" s="368">
        <f t="shared" si="0"/>
        <v>0</v>
      </c>
      <c r="H28" s="370"/>
      <c r="J28" s="370"/>
      <c r="L28" s="370"/>
    </row>
    <row r="29" spans="2:12">
      <c r="B29" s="267">
        <f>'１次効果'!B74</f>
        <v>24</v>
      </c>
      <c r="C29" s="270" t="str">
        <f>'１次効果'!C74</f>
        <v>電力・ガス・熱供給</v>
      </c>
      <c r="D29" s="366">
        <f>'１次効果'!D30*'１次効果'!I249</f>
        <v>0</v>
      </c>
      <c r="E29" s="367">
        <f>'１次効果'!G249*'１次効果'!I249</f>
        <v>0</v>
      </c>
      <c r="F29" s="368">
        <f t="shared" si="0"/>
        <v>0</v>
      </c>
      <c r="H29" s="370"/>
      <c r="J29" s="370"/>
      <c r="L29" s="370"/>
    </row>
    <row r="30" spans="2:12">
      <c r="B30" s="267">
        <f>'１次効果'!B75</f>
        <v>25</v>
      </c>
      <c r="C30" s="270" t="str">
        <f>'１次効果'!C75</f>
        <v>水道</v>
      </c>
      <c r="D30" s="366">
        <f>'１次効果'!D31*'１次効果'!I250</f>
        <v>0</v>
      </c>
      <c r="E30" s="367">
        <f>'１次効果'!G250*'１次効果'!I250</f>
        <v>0</v>
      </c>
      <c r="F30" s="368">
        <f t="shared" si="0"/>
        <v>0</v>
      </c>
      <c r="H30" s="370"/>
      <c r="J30" s="370"/>
      <c r="L30" s="370"/>
    </row>
    <row r="31" spans="2:12">
      <c r="B31" s="267">
        <f>'１次効果'!B76</f>
        <v>26</v>
      </c>
      <c r="C31" s="270" t="str">
        <f>'１次効果'!C76</f>
        <v>廃棄物処理</v>
      </c>
      <c r="D31" s="366">
        <f>'１次効果'!D32*'１次効果'!I251</f>
        <v>0</v>
      </c>
      <c r="E31" s="367">
        <f>'１次効果'!G251*'１次効果'!I251</f>
        <v>0</v>
      </c>
      <c r="F31" s="368">
        <f t="shared" si="0"/>
        <v>0</v>
      </c>
      <c r="H31" s="370"/>
      <c r="J31" s="370"/>
      <c r="L31" s="370"/>
    </row>
    <row r="32" spans="2:12">
      <c r="B32" s="267">
        <f>'１次効果'!B77</f>
        <v>27</v>
      </c>
      <c r="C32" s="270" t="str">
        <f>'１次効果'!C77</f>
        <v>商業</v>
      </c>
      <c r="D32" s="366">
        <f>'１次効果'!D33*'１次効果'!I252</f>
        <v>0</v>
      </c>
      <c r="E32" s="367">
        <f>'１次効果'!G252*'１次効果'!I252</f>
        <v>0</v>
      </c>
      <c r="F32" s="368">
        <f t="shared" si="0"/>
        <v>0</v>
      </c>
      <c r="H32" s="370"/>
      <c r="J32" s="370"/>
      <c r="L32" s="370"/>
    </row>
    <row r="33" spans="2:15">
      <c r="B33" s="267">
        <f>'１次効果'!B78</f>
        <v>28</v>
      </c>
      <c r="C33" s="270" t="str">
        <f>'１次効果'!C78</f>
        <v>金融・保険</v>
      </c>
      <c r="D33" s="366">
        <f>'１次効果'!D34*'１次効果'!I253</f>
        <v>0</v>
      </c>
      <c r="E33" s="367">
        <f>'１次効果'!G253*'１次効果'!I253</f>
        <v>0</v>
      </c>
      <c r="F33" s="368">
        <f t="shared" si="0"/>
        <v>0</v>
      </c>
      <c r="H33" s="370"/>
      <c r="J33" s="370"/>
      <c r="L33" s="370"/>
    </row>
    <row r="34" spans="2:15">
      <c r="B34" s="267">
        <f>'１次効果'!B79</f>
        <v>29</v>
      </c>
      <c r="C34" s="270" t="str">
        <f>'１次効果'!C79</f>
        <v>不動産</v>
      </c>
      <c r="D34" s="366">
        <f>'１次効果'!D35*'１次効果'!I254</f>
        <v>0</v>
      </c>
      <c r="E34" s="367">
        <f>'１次効果'!G254*'１次効果'!I254</f>
        <v>0</v>
      </c>
      <c r="F34" s="368">
        <f t="shared" si="0"/>
        <v>0</v>
      </c>
      <c r="H34" s="370"/>
      <c r="J34" s="370"/>
      <c r="L34" s="370"/>
    </row>
    <row r="35" spans="2:15">
      <c r="B35" s="267">
        <f>'１次効果'!B80</f>
        <v>30</v>
      </c>
      <c r="C35" s="270" t="str">
        <f>'１次効果'!C80</f>
        <v>運輸・郵便</v>
      </c>
      <c r="D35" s="366">
        <f>'１次効果'!D36*'１次効果'!I255</f>
        <v>0</v>
      </c>
      <c r="E35" s="367">
        <f>'１次効果'!G255*'１次効果'!I255</f>
        <v>0</v>
      </c>
      <c r="F35" s="368">
        <f t="shared" si="0"/>
        <v>0</v>
      </c>
      <c r="H35" s="370"/>
      <c r="J35" s="370"/>
      <c r="L35" s="370"/>
    </row>
    <row r="36" spans="2:15">
      <c r="B36" s="267">
        <f>'１次効果'!B81</f>
        <v>31</v>
      </c>
      <c r="C36" s="270" t="str">
        <f>'１次効果'!C81</f>
        <v>情報通信</v>
      </c>
      <c r="D36" s="366">
        <f>'１次効果'!D37*'１次効果'!I256</f>
        <v>0</v>
      </c>
      <c r="E36" s="367">
        <f>'１次効果'!G256*'１次効果'!I256</f>
        <v>0</v>
      </c>
      <c r="F36" s="368">
        <f t="shared" si="0"/>
        <v>0</v>
      </c>
      <c r="H36" s="370"/>
      <c r="J36" s="370"/>
      <c r="L36" s="370"/>
    </row>
    <row r="37" spans="2:15" ht="12.75" thickBot="1">
      <c r="B37" s="267">
        <f>'１次効果'!B82</f>
        <v>32</v>
      </c>
      <c r="C37" s="270" t="str">
        <f>'１次効果'!C82</f>
        <v>公務</v>
      </c>
      <c r="D37" s="366">
        <f>'１次効果'!D38*'１次効果'!I257</f>
        <v>0</v>
      </c>
      <c r="E37" s="367">
        <f>'１次効果'!G257*'１次効果'!I257</f>
        <v>0</v>
      </c>
      <c r="F37" s="368">
        <f t="shared" si="0"/>
        <v>0</v>
      </c>
      <c r="H37" s="371"/>
      <c r="J37" s="371"/>
      <c r="L37" s="371"/>
    </row>
    <row r="38" spans="2:15" ht="12.95" customHeight="1">
      <c r="B38" s="267">
        <f>'１次効果'!B83</f>
        <v>33</v>
      </c>
      <c r="C38" s="270" t="str">
        <f>'１次効果'!C83</f>
        <v>教育・研究</v>
      </c>
      <c r="D38" s="366">
        <f>'１次効果'!D39*'１次効果'!I258</f>
        <v>0</v>
      </c>
      <c r="E38" s="367">
        <f>'１次効果'!G258*'１次効果'!I258</f>
        <v>0</v>
      </c>
      <c r="F38" s="368">
        <f t="shared" si="0"/>
        <v>0</v>
      </c>
      <c r="G38" s="372"/>
      <c r="H38" s="699" t="s">
        <v>172</v>
      </c>
      <c r="J38" s="699" t="s">
        <v>175</v>
      </c>
      <c r="L38" s="699" t="s">
        <v>174</v>
      </c>
    </row>
    <row r="39" spans="2:15" ht="13.5">
      <c r="B39" s="267">
        <f>'１次効果'!B84</f>
        <v>34</v>
      </c>
      <c r="C39" s="270" t="str">
        <f>'１次効果'!C84</f>
        <v>医療・福祉</v>
      </c>
      <c r="D39" s="366">
        <f>'１次効果'!D40*'１次効果'!I259</f>
        <v>0</v>
      </c>
      <c r="E39" s="367">
        <f>'１次効果'!G259*'１次効果'!I259</f>
        <v>0</v>
      </c>
      <c r="F39" s="368">
        <f t="shared" si="0"/>
        <v>0</v>
      </c>
      <c r="G39" s="372"/>
      <c r="H39" s="700"/>
      <c r="J39" s="700"/>
      <c r="L39" s="700"/>
    </row>
    <row r="40" spans="2:15" ht="13.5">
      <c r="B40" s="267">
        <f>'１次効果'!B85</f>
        <v>35</v>
      </c>
      <c r="C40" s="270" t="str">
        <f>'１次効果'!C85</f>
        <v>他に分類されない会員制団体</v>
      </c>
      <c r="D40" s="366">
        <f>'１次効果'!D41*'１次効果'!I260</f>
        <v>0</v>
      </c>
      <c r="E40" s="367">
        <f>'１次効果'!G260*'１次効果'!I260</f>
        <v>0</v>
      </c>
      <c r="F40" s="368">
        <f t="shared" si="0"/>
        <v>0</v>
      </c>
      <c r="G40" s="372"/>
      <c r="H40" s="700"/>
      <c r="J40" s="700"/>
      <c r="L40" s="700"/>
    </row>
    <row r="41" spans="2:15" ht="13.5">
      <c r="B41" s="267">
        <f>'１次効果'!B86</f>
        <v>36</v>
      </c>
      <c r="C41" s="270" t="str">
        <f>'１次効果'!C86</f>
        <v>対事業所サービス</v>
      </c>
      <c r="D41" s="366">
        <f>'１次効果'!D42*'１次効果'!I261</f>
        <v>0</v>
      </c>
      <c r="E41" s="367">
        <f>'１次効果'!G261*'１次効果'!I261</f>
        <v>0</v>
      </c>
      <c r="F41" s="368">
        <f t="shared" si="0"/>
        <v>0</v>
      </c>
      <c r="G41" s="372"/>
      <c r="H41" s="700"/>
      <c r="J41" s="700"/>
      <c r="L41" s="700"/>
    </row>
    <row r="42" spans="2:15" ht="13.5">
      <c r="B42" s="267">
        <f>'１次効果'!B87</f>
        <v>37</v>
      </c>
      <c r="C42" s="270" t="str">
        <f>'１次効果'!C87</f>
        <v>対個人サービス</v>
      </c>
      <c r="D42" s="366">
        <f>'１次効果'!D43*'１次効果'!I262</f>
        <v>0</v>
      </c>
      <c r="E42" s="367">
        <f>'１次効果'!G262*'１次効果'!I262</f>
        <v>0</v>
      </c>
      <c r="F42" s="368">
        <f t="shared" si="0"/>
        <v>0</v>
      </c>
      <c r="G42" s="372"/>
      <c r="H42" s="700"/>
      <c r="J42" s="700"/>
      <c r="L42" s="700"/>
    </row>
    <row r="43" spans="2:15" ht="13.5">
      <c r="B43" s="267">
        <f>'１次効果'!B88</f>
        <v>38</v>
      </c>
      <c r="C43" s="270" t="str">
        <f>'１次効果'!C88</f>
        <v>事務用品</v>
      </c>
      <c r="D43" s="366">
        <f>'１次効果'!D44*'１次効果'!I263</f>
        <v>0</v>
      </c>
      <c r="E43" s="367">
        <f>'１次効果'!G263*'１次効果'!I263</f>
        <v>0</v>
      </c>
      <c r="F43" s="368">
        <f t="shared" si="0"/>
        <v>0</v>
      </c>
      <c r="G43" s="372"/>
      <c r="H43" s="700"/>
      <c r="J43" s="700"/>
      <c r="L43" s="700"/>
    </row>
    <row r="44" spans="2:15" ht="13.5">
      <c r="B44" s="267">
        <f>'１次効果'!B89</f>
        <v>39</v>
      </c>
      <c r="C44" s="270" t="str">
        <f>'１次効果'!C89</f>
        <v>分類不明</v>
      </c>
      <c r="D44" s="366">
        <f>'１次効果'!D45*'１次効果'!I264</f>
        <v>0</v>
      </c>
      <c r="E44" s="367">
        <f>'１次効果'!G264*'１次効果'!I264</f>
        <v>0</v>
      </c>
      <c r="F44" s="368">
        <f t="shared" si="0"/>
        <v>0</v>
      </c>
      <c r="G44" s="372"/>
      <c r="H44" s="700"/>
      <c r="J44" s="700"/>
      <c r="L44" s="700"/>
    </row>
    <row r="45" spans="2:15" ht="12.75" thickBot="1">
      <c r="B45" s="275"/>
      <c r="C45" s="276"/>
      <c r="D45" s="373">
        <f>SUM(D6:D44)</f>
        <v>0</v>
      </c>
      <c r="E45" s="374">
        <f>SUM(E6:E44)</f>
        <v>0</v>
      </c>
      <c r="F45" s="375">
        <f>SUM(F6:F44)</f>
        <v>0</v>
      </c>
      <c r="G45" s="376"/>
      <c r="H45" s="377">
        <f>F45</f>
        <v>0</v>
      </c>
      <c r="I45" s="378" t="s">
        <v>121</v>
      </c>
      <c r="J45" s="379">
        <f>結果!H11</f>
        <v>0.71337575876252213</v>
      </c>
      <c r="K45" s="380" t="s">
        <v>140</v>
      </c>
      <c r="L45" s="381">
        <f>H45*J45</f>
        <v>0</v>
      </c>
    </row>
    <row r="46" spans="2:15">
      <c r="B46" s="382"/>
      <c r="C46" s="382"/>
      <c r="D46" s="383"/>
      <c r="E46" s="383"/>
      <c r="F46" s="383"/>
    </row>
    <row r="47" spans="2:15" ht="12.75" thickBot="1">
      <c r="B47" s="170"/>
      <c r="C47" s="170"/>
      <c r="D47" s="384"/>
      <c r="E47" s="384"/>
      <c r="F47" s="384"/>
    </row>
    <row r="48" spans="2:15" ht="36.4" customHeight="1" thickBot="1">
      <c r="B48" s="357" t="s">
        <v>162</v>
      </c>
      <c r="C48" s="337" t="s">
        <v>35</v>
      </c>
      <c r="F48" s="361" t="s">
        <v>176</v>
      </c>
      <c r="H48" s="385" t="s">
        <v>177</v>
      </c>
      <c r="J48" s="385" t="s">
        <v>178</v>
      </c>
      <c r="L48" s="338" t="s">
        <v>158</v>
      </c>
      <c r="N48" s="338" t="s">
        <v>179</v>
      </c>
      <c r="O48" s="386"/>
    </row>
    <row r="49" spans="2:14">
      <c r="B49" s="267">
        <f>'１次効果'!B51</f>
        <v>1</v>
      </c>
      <c r="C49" s="268" t="str">
        <f>'１次効果'!C51</f>
        <v>農業</v>
      </c>
      <c r="D49" s="387"/>
      <c r="E49" s="388"/>
      <c r="F49" s="389"/>
      <c r="G49" s="390"/>
      <c r="H49" s="391">
        <f>係数!D8</f>
        <v>1.172653283834948E-2</v>
      </c>
      <c r="I49" s="376"/>
      <c r="J49" s="392">
        <f>$F$88*H49</f>
        <v>0</v>
      </c>
      <c r="K49" s="376"/>
      <c r="L49" s="391">
        <f>係数!D5</f>
        <v>0.41812547062374372</v>
      </c>
      <c r="M49" s="376"/>
      <c r="N49" s="392">
        <f>J49*L49</f>
        <v>0</v>
      </c>
    </row>
    <row r="50" spans="2:14">
      <c r="B50" s="267">
        <f>'１次効果'!B52</f>
        <v>2</v>
      </c>
      <c r="C50" s="270" t="str">
        <f>'１次効果'!C52</f>
        <v>林業</v>
      </c>
      <c r="D50" s="387"/>
      <c r="E50" s="388"/>
      <c r="F50" s="393"/>
      <c r="G50" s="390"/>
      <c r="H50" s="391">
        <f>係数!E8</f>
        <v>6.0546818393796714E-4</v>
      </c>
      <c r="I50" s="376"/>
      <c r="J50" s="392">
        <f t="shared" ref="J50:J87" si="1">$F$88*H50</f>
        <v>0</v>
      </c>
      <c r="K50" s="376"/>
      <c r="L50" s="391">
        <f>係数!E5</f>
        <v>0.49680585131006383</v>
      </c>
      <c r="M50" s="376"/>
      <c r="N50" s="392">
        <f t="shared" ref="N50:N87" si="2">J50*L50</f>
        <v>0</v>
      </c>
    </row>
    <row r="51" spans="2:14">
      <c r="B51" s="267">
        <f>'１次効果'!B53</f>
        <v>3</v>
      </c>
      <c r="C51" s="270" t="str">
        <f>'１次効果'!C53</f>
        <v>漁業</v>
      </c>
      <c r="D51" s="387"/>
      <c r="E51" s="388"/>
      <c r="F51" s="393"/>
      <c r="G51" s="390"/>
      <c r="H51" s="391">
        <f>係数!F8</f>
        <v>1.2270084127933478E-3</v>
      </c>
      <c r="I51" s="376"/>
      <c r="J51" s="392">
        <f t="shared" si="1"/>
        <v>0</v>
      </c>
      <c r="K51" s="376"/>
      <c r="L51" s="391">
        <f>係数!F5</f>
        <v>0.30725945369534902</v>
      </c>
      <c r="M51" s="376"/>
      <c r="N51" s="392">
        <f t="shared" si="2"/>
        <v>0</v>
      </c>
    </row>
    <row r="52" spans="2:14">
      <c r="B52" s="267">
        <f>'１次効果'!B54</f>
        <v>4</v>
      </c>
      <c r="C52" s="270" t="str">
        <f>'１次効果'!C54</f>
        <v>鉱業</v>
      </c>
      <c r="D52" s="387"/>
      <c r="E52" s="388"/>
      <c r="F52" s="393"/>
      <c r="G52" s="390"/>
      <c r="H52" s="391">
        <f>係数!G8</f>
        <v>-1.7916377940723137E-5</v>
      </c>
      <c r="I52" s="376"/>
      <c r="J52" s="392">
        <f t="shared" si="1"/>
        <v>0</v>
      </c>
      <c r="K52" s="376"/>
      <c r="L52" s="391">
        <f>係数!G5</f>
        <v>1.3654800187450467E-2</v>
      </c>
      <c r="M52" s="376"/>
      <c r="N52" s="392">
        <f t="shared" si="2"/>
        <v>0</v>
      </c>
    </row>
    <row r="53" spans="2:14">
      <c r="B53" s="267">
        <f>'１次効果'!B55</f>
        <v>5</v>
      </c>
      <c r="C53" s="270" t="str">
        <f>'１次効果'!C55</f>
        <v>飲食料品</v>
      </c>
      <c r="D53" s="387"/>
      <c r="E53" s="388"/>
      <c r="F53" s="393"/>
      <c r="G53" s="390"/>
      <c r="H53" s="391">
        <f>係数!H8</f>
        <v>0.10105495848933317</v>
      </c>
      <c r="I53" s="376"/>
      <c r="J53" s="392">
        <f t="shared" si="1"/>
        <v>0</v>
      </c>
      <c r="K53" s="376"/>
      <c r="L53" s="391">
        <f>係数!H5</f>
        <v>0.16408064726608373</v>
      </c>
      <c r="M53" s="376"/>
      <c r="N53" s="392">
        <f t="shared" si="2"/>
        <v>0</v>
      </c>
    </row>
    <row r="54" spans="2:14">
      <c r="B54" s="267">
        <f>'１次効果'!B56</f>
        <v>6</v>
      </c>
      <c r="C54" s="270" t="str">
        <f>'１次効果'!C56</f>
        <v>繊維製品</v>
      </c>
      <c r="D54" s="387"/>
      <c r="E54" s="388"/>
      <c r="F54" s="393"/>
      <c r="G54" s="390"/>
      <c r="H54" s="391">
        <f>係数!I8</f>
        <v>1.3011242527157805E-2</v>
      </c>
      <c r="I54" s="376"/>
      <c r="J54" s="392">
        <f t="shared" si="1"/>
        <v>0</v>
      </c>
      <c r="K54" s="376"/>
      <c r="L54" s="391">
        <f>係数!I5</f>
        <v>8.9550979068197201E-2</v>
      </c>
      <c r="M54" s="376"/>
      <c r="N54" s="392">
        <f t="shared" si="2"/>
        <v>0</v>
      </c>
    </row>
    <row r="55" spans="2:14">
      <c r="B55" s="267">
        <f>'１次効果'!B57</f>
        <v>7</v>
      </c>
      <c r="C55" s="270" t="str">
        <f>'１次効果'!C57</f>
        <v>パルプ・紙・木製品</v>
      </c>
      <c r="D55" s="387"/>
      <c r="E55" s="388"/>
      <c r="F55" s="393"/>
      <c r="G55" s="390"/>
      <c r="H55" s="391">
        <f>係数!J8</f>
        <v>1.5252634102771506E-3</v>
      </c>
      <c r="I55" s="376"/>
      <c r="J55" s="392">
        <f t="shared" si="1"/>
        <v>0</v>
      </c>
      <c r="K55" s="376"/>
      <c r="L55" s="391">
        <f>係数!J5</f>
        <v>0.20666548719536471</v>
      </c>
      <c r="M55" s="376"/>
      <c r="N55" s="392">
        <f t="shared" si="2"/>
        <v>0</v>
      </c>
    </row>
    <row r="56" spans="2:14">
      <c r="B56" s="267">
        <f>'１次効果'!B58</f>
        <v>8</v>
      </c>
      <c r="C56" s="270" t="str">
        <f>'１次効果'!C58</f>
        <v>化学製品</v>
      </c>
      <c r="D56" s="387"/>
      <c r="E56" s="388"/>
      <c r="F56" s="393"/>
      <c r="G56" s="390"/>
      <c r="H56" s="391">
        <f>係数!K8</f>
        <v>9.4411407463225322E-3</v>
      </c>
      <c r="I56" s="376"/>
      <c r="J56" s="392">
        <f t="shared" si="1"/>
        <v>0</v>
      </c>
      <c r="K56" s="376"/>
      <c r="L56" s="391">
        <f>係数!K5</f>
        <v>0.23425169465427387</v>
      </c>
      <c r="M56" s="376"/>
      <c r="N56" s="392">
        <f t="shared" si="2"/>
        <v>0</v>
      </c>
    </row>
    <row r="57" spans="2:14">
      <c r="B57" s="267">
        <f>'１次効果'!B59</f>
        <v>9</v>
      </c>
      <c r="C57" s="270" t="str">
        <f>'１次効果'!C59</f>
        <v>石油・石炭製品</v>
      </c>
      <c r="D57" s="387"/>
      <c r="E57" s="388"/>
      <c r="F57" s="393"/>
      <c r="G57" s="390"/>
      <c r="H57" s="391">
        <f>係数!L8</f>
        <v>1.7728255972345543E-2</v>
      </c>
      <c r="I57" s="376"/>
      <c r="J57" s="392">
        <f t="shared" si="1"/>
        <v>0</v>
      </c>
      <c r="K57" s="376"/>
      <c r="L57" s="391">
        <f>係数!L5</f>
        <v>0.47713081035290494</v>
      </c>
      <c r="M57" s="376"/>
      <c r="N57" s="392">
        <f t="shared" si="2"/>
        <v>0</v>
      </c>
    </row>
    <row r="58" spans="2:14">
      <c r="B58" s="267">
        <f>'１次効果'!B60</f>
        <v>10</v>
      </c>
      <c r="C58" s="270" t="str">
        <f>'１次効果'!C60</f>
        <v>プラスチック・ゴム製品</v>
      </c>
      <c r="D58" s="387"/>
      <c r="E58" s="388"/>
      <c r="F58" s="393"/>
      <c r="G58" s="390"/>
      <c r="H58" s="391">
        <f>係数!M8</f>
        <v>2.7859967697824476E-3</v>
      </c>
      <c r="I58" s="376"/>
      <c r="J58" s="392">
        <f t="shared" si="1"/>
        <v>0</v>
      </c>
      <c r="K58" s="376"/>
      <c r="L58" s="391">
        <f>係数!M5</f>
        <v>9.0924751279001681E-2</v>
      </c>
      <c r="M58" s="376"/>
      <c r="N58" s="392">
        <f t="shared" si="2"/>
        <v>0</v>
      </c>
    </row>
    <row r="59" spans="2:14">
      <c r="B59" s="267">
        <f>'１次効果'!B61</f>
        <v>11</v>
      </c>
      <c r="C59" s="270" t="str">
        <f>'１次効果'!C61</f>
        <v>窯業・土石製品</v>
      </c>
      <c r="D59" s="387"/>
      <c r="E59" s="388"/>
      <c r="F59" s="393"/>
      <c r="G59" s="390"/>
      <c r="H59" s="391">
        <f>係数!N8</f>
        <v>4.3262783203922635E-4</v>
      </c>
      <c r="I59" s="376"/>
      <c r="J59" s="392">
        <f t="shared" si="1"/>
        <v>0</v>
      </c>
      <c r="K59" s="376"/>
      <c r="L59" s="391">
        <f>係数!N5</f>
        <v>0.2008557463859123</v>
      </c>
      <c r="M59" s="376"/>
      <c r="N59" s="392">
        <f t="shared" si="2"/>
        <v>0</v>
      </c>
    </row>
    <row r="60" spans="2:14">
      <c r="B60" s="267">
        <f>'１次効果'!B62</f>
        <v>12</v>
      </c>
      <c r="C60" s="270" t="str">
        <f>'１次効果'!C62</f>
        <v>鉄鋼</v>
      </c>
      <c r="D60" s="387"/>
      <c r="E60" s="388"/>
      <c r="F60" s="393"/>
      <c r="G60" s="390"/>
      <c r="H60" s="391">
        <f>係数!O8</f>
        <v>-1.1513907588376486E-4</v>
      </c>
      <c r="I60" s="376"/>
      <c r="J60" s="392">
        <f t="shared" si="1"/>
        <v>0</v>
      </c>
      <c r="K60" s="376"/>
      <c r="L60" s="391">
        <f>係数!O5</f>
        <v>6.4512228778699221E-2</v>
      </c>
      <c r="M60" s="376"/>
      <c r="N60" s="392">
        <f t="shared" si="2"/>
        <v>0</v>
      </c>
    </row>
    <row r="61" spans="2:14">
      <c r="B61" s="267">
        <f>'１次効果'!B63</f>
        <v>13</v>
      </c>
      <c r="C61" s="270" t="str">
        <f>'１次効果'!C63</f>
        <v>非鉄金属</v>
      </c>
      <c r="D61" s="387"/>
      <c r="E61" s="388"/>
      <c r="F61" s="393"/>
      <c r="G61" s="390"/>
      <c r="H61" s="391">
        <f>係数!P8</f>
        <v>-6.5869036546776241E-6</v>
      </c>
      <c r="I61" s="376"/>
      <c r="J61" s="392">
        <f t="shared" si="1"/>
        <v>0</v>
      </c>
      <c r="K61" s="376"/>
      <c r="L61" s="391">
        <f>係数!P5</f>
        <v>4.4342132187436101E-2</v>
      </c>
      <c r="M61" s="376"/>
      <c r="N61" s="392">
        <f t="shared" si="2"/>
        <v>0</v>
      </c>
    </row>
    <row r="62" spans="2:14">
      <c r="B62" s="267">
        <f>'１次効果'!B64</f>
        <v>14</v>
      </c>
      <c r="C62" s="270" t="str">
        <f>'１次効果'!C64</f>
        <v>金属製品</v>
      </c>
      <c r="D62" s="387"/>
      <c r="E62" s="388"/>
      <c r="F62" s="393"/>
      <c r="G62" s="390"/>
      <c r="H62" s="391">
        <f>係数!Q8</f>
        <v>1.017017924282225E-3</v>
      </c>
      <c r="I62" s="376"/>
      <c r="J62" s="392">
        <f t="shared" si="1"/>
        <v>0</v>
      </c>
      <c r="K62" s="376"/>
      <c r="L62" s="391">
        <f>係数!Q5</f>
        <v>0.2184852909022944</v>
      </c>
      <c r="M62" s="376"/>
      <c r="N62" s="392">
        <f t="shared" si="2"/>
        <v>0</v>
      </c>
    </row>
    <row r="63" spans="2:14">
      <c r="B63" s="267">
        <f>'１次効果'!B65</f>
        <v>15</v>
      </c>
      <c r="C63" s="270" t="str">
        <f>'１次効果'!C65</f>
        <v>はん用機械</v>
      </c>
      <c r="D63" s="387"/>
      <c r="E63" s="388"/>
      <c r="F63" s="393"/>
      <c r="G63" s="390"/>
      <c r="H63" s="391">
        <f>係数!R8</f>
        <v>0</v>
      </c>
      <c r="I63" s="376"/>
      <c r="J63" s="392">
        <f t="shared" si="1"/>
        <v>0</v>
      </c>
      <c r="K63" s="376"/>
      <c r="L63" s="391">
        <f>係数!R5</f>
        <v>7.7647809341540919E-2</v>
      </c>
      <c r="M63" s="376"/>
      <c r="N63" s="392">
        <f t="shared" si="2"/>
        <v>0</v>
      </c>
    </row>
    <row r="64" spans="2:14">
      <c r="B64" s="267">
        <f>'１次効果'!B66</f>
        <v>16</v>
      </c>
      <c r="C64" s="270" t="str">
        <f>'１次効果'!C66</f>
        <v>生産用機械</v>
      </c>
      <c r="D64" s="387"/>
      <c r="E64" s="388"/>
      <c r="F64" s="393"/>
      <c r="G64" s="390"/>
      <c r="H64" s="391">
        <f>係数!S8</f>
        <v>2.1605043987342605E-5</v>
      </c>
      <c r="I64" s="376"/>
      <c r="J64" s="392">
        <f t="shared" si="1"/>
        <v>0</v>
      </c>
      <c r="K64" s="376"/>
      <c r="L64" s="391">
        <f>係数!S5</f>
        <v>0.11959461149077089</v>
      </c>
      <c r="M64" s="376"/>
      <c r="N64" s="392">
        <f t="shared" si="2"/>
        <v>0</v>
      </c>
    </row>
    <row r="65" spans="2:14">
      <c r="B65" s="267">
        <f>'１次効果'!B67</f>
        <v>17</v>
      </c>
      <c r="C65" s="270" t="str">
        <f>'１次効果'!C67</f>
        <v>業務用機械</v>
      </c>
      <c r="D65" s="387"/>
      <c r="E65" s="388"/>
      <c r="F65" s="393"/>
      <c r="G65" s="390"/>
      <c r="H65" s="391">
        <f>係数!T8</f>
        <v>2.2105648665098106E-4</v>
      </c>
      <c r="I65" s="376"/>
      <c r="J65" s="392">
        <f t="shared" si="1"/>
        <v>0</v>
      </c>
      <c r="K65" s="376"/>
      <c r="L65" s="391">
        <f>係数!T5</f>
        <v>6.8513524783853641E-2</v>
      </c>
      <c r="M65" s="376"/>
      <c r="N65" s="392">
        <f t="shared" si="2"/>
        <v>0</v>
      </c>
    </row>
    <row r="66" spans="2:14">
      <c r="B66" s="267">
        <f>'１次効果'!B68</f>
        <v>18</v>
      </c>
      <c r="C66" s="270" t="str">
        <f>'１次効果'!C68</f>
        <v>電子部品</v>
      </c>
      <c r="D66" s="387"/>
      <c r="E66" s="388"/>
      <c r="F66" s="393"/>
      <c r="G66" s="390"/>
      <c r="H66" s="391">
        <f>係数!U8</f>
        <v>9.9857459404912783E-5</v>
      </c>
      <c r="I66" s="376"/>
      <c r="J66" s="392">
        <f t="shared" si="1"/>
        <v>0</v>
      </c>
      <c r="K66" s="376"/>
      <c r="L66" s="391">
        <f>係数!U5</f>
        <v>0.1004321112686517</v>
      </c>
      <c r="M66" s="376"/>
      <c r="N66" s="392">
        <f t="shared" si="2"/>
        <v>0</v>
      </c>
    </row>
    <row r="67" spans="2:14">
      <c r="B67" s="267">
        <f>'１次効果'!B69</f>
        <v>19</v>
      </c>
      <c r="C67" s="270" t="str">
        <f>'１次効果'!C69</f>
        <v>電気機械</v>
      </c>
      <c r="D67" s="387"/>
      <c r="E67" s="388"/>
      <c r="F67" s="393"/>
      <c r="G67" s="390"/>
      <c r="H67" s="391">
        <f>係数!V8</f>
        <v>1.3024152858320972E-2</v>
      </c>
      <c r="I67" s="376"/>
      <c r="J67" s="392">
        <f t="shared" si="1"/>
        <v>0</v>
      </c>
      <c r="K67" s="376"/>
      <c r="L67" s="391">
        <f>係数!V5</f>
        <v>2.8493885852917344E-2</v>
      </c>
      <c r="M67" s="376"/>
      <c r="N67" s="392">
        <f t="shared" si="2"/>
        <v>0</v>
      </c>
    </row>
    <row r="68" spans="2:14">
      <c r="B68" s="267">
        <f>'１次効果'!B70</f>
        <v>20</v>
      </c>
      <c r="C68" s="270" t="str">
        <f>'１次効果'!C70</f>
        <v>情報通信機器</v>
      </c>
      <c r="D68" s="387"/>
      <c r="E68" s="388"/>
      <c r="F68" s="393"/>
      <c r="G68" s="390"/>
      <c r="H68" s="391">
        <f>係数!W8</f>
        <v>1.1395079846446101E-2</v>
      </c>
      <c r="I68" s="376"/>
      <c r="J68" s="392">
        <f t="shared" si="1"/>
        <v>0</v>
      </c>
      <c r="K68" s="376"/>
      <c r="L68" s="391">
        <f>係数!W5</f>
        <v>8.4503025064822768E-2</v>
      </c>
      <c r="M68" s="376"/>
      <c r="N68" s="392">
        <f t="shared" si="2"/>
        <v>0</v>
      </c>
    </row>
    <row r="69" spans="2:14">
      <c r="B69" s="267">
        <f>'１次効果'!B71</f>
        <v>21</v>
      </c>
      <c r="C69" s="270" t="str">
        <f>'１次効果'!C71</f>
        <v>輸送機械</v>
      </c>
      <c r="D69" s="387"/>
      <c r="E69" s="388"/>
      <c r="F69" s="393"/>
      <c r="G69" s="390"/>
      <c r="H69" s="391">
        <f>係数!X8</f>
        <v>4.3634811522338827E-2</v>
      </c>
      <c r="I69" s="376"/>
      <c r="J69" s="392">
        <f t="shared" si="1"/>
        <v>0</v>
      </c>
      <c r="K69" s="376"/>
      <c r="L69" s="391">
        <f>係数!X5</f>
        <v>0.30392408232685475</v>
      </c>
      <c r="M69" s="376"/>
      <c r="N69" s="392">
        <f t="shared" si="2"/>
        <v>0</v>
      </c>
    </row>
    <row r="70" spans="2:14">
      <c r="B70" s="267">
        <f>'１次効果'!B72</f>
        <v>22</v>
      </c>
      <c r="C70" s="270" t="str">
        <f>'１次効果'!C72</f>
        <v>その他の製造工業製品</v>
      </c>
      <c r="D70" s="387"/>
      <c r="E70" s="388"/>
      <c r="F70" s="393"/>
      <c r="G70" s="390"/>
      <c r="H70" s="391">
        <f>係数!Y8</f>
        <v>9.0351240050482035E-3</v>
      </c>
      <c r="I70" s="376"/>
      <c r="J70" s="392">
        <f t="shared" si="1"/>
        <v>0</v>
      </c>
      <c r="K70" s="376"/>
      <c r="L70" s="391">
        <f>係数!Y5</f>
        <v>0.48657997681831355</v>
      </c>
      <c r="M70" s="376"/>
      <c r="N70" s="392">
        <f t="shared" si="2"/>
        <v>0</v>
      </c>
    </row>
    <row r="71" spans="2:14">
      <c r="B71" s="267">
        <f>'１次効果'!B73</f>
        <v>23</v>
      </c>
      <c r="C71" s="270" t="str">
        <f>'１次効果'!C73</f>
        <v>建設</v>
      </c>
      <c r="D71" s="387"/>
      <c r="E71" s="388"/>
      <c r="F71" s="393"/>
      <c r="G71" s="390"/>
      <c r="H71" s="391">
        <f>係数!Z8</f>
        <v>0</v>
      </c>
      <c r="I71" s="376"/>
      <c r="J71" s="392">
        <f t="shared" si="1"/>
        <v>0</v>
      </c>
      <c r="K71" s="376"/>
      <c r="L71" s="391">
        <f>係数!Z5</f>
        <v>1</v>
      </c>
      <c r="M71" s="376"/>
      <c r="N71" s="392">
        <f t="shared" si="2"/>
        <v>0</v>
      </c>
    </row>
    <row r="72" spans="2:14">
      <c r="B72" s="267">
        <f>'１次効果'!B74</f>
        <v>24</v>
      </c>
      <c r="C72" s="270" t="str">
        <f>'１次効果'!C74</f>
        <v>電力・ガス・熱供給</v>
      </c>
      <c r="D72" s="387"/>
      <c r="E72" s="388"/>
      <c r="F72" s="393"/>
      <c r="G72" s="390"/>
      <c r="H72" s="391">
        <f>係数!AA8</f>
        <v>2.3529737235239406E-2</v>
      </c>
      <c r="I72" s="376"/>
      <c r="J72" s="392">
        <f t="shared" si="1"/>
        <v>0</v>
      </c>
      <c r="K72" s="376"/>
      <c r="L72" s="391">
        <f>係数!AA5</f>
        <v>0.77150490036794106</v>
      </c>
      <c r="M72" s="376"/>
      <c r="N72" s="392">
        <f t="shared" si="2"/>
        <v>0</v>
      </c>
    </row>
    <row r="73" spans="2:14">
      <c r="B73" s="267">
        <f>'１次効果'!B75</f>
        <v>25</v>
      </c>
      <c r="C73" s="270" t="str">
        <f>'１次効果'!C75</f>
        <v>水道</v>
      </c>
      <c r="D73" s="387"/>
      <c r="E73" s="388"/>
      <c r="F73" s="393"/>
      <c r="G73" s="390"/>
      <c r="H73" s="391">
        <f>係数!AB8</f>
        <v>6.6303772187984965E-3</v>
      </c>
      <c r="I73" s="376"/>
      <c r="J73" s="392">
        <f t="shared" si="1"/>
        <v>0</v>
      </c>
      <c r="K73" s="376"/>
      <c r="L73" s="391">
        <f>係数!AB5</f>
        <v>0.97160878439557408</v>
      </c>
      <c r="M73" s="376"/>
      <c r="N73" s="392">
        <f t="shared" si="2"/>
        <v>0</v>
      </c>
    </row>
    <row r="74" spans="2:14">
      <c r="B74" s="267">
        <f>'１次効果'!B76</f>
        <v>26</v>
      </c>
      <c r="C74" s="270" t="str">
        <f>'１次効果'!C76</f>
        <v>廃棄物処理</v>
      </c>
      <c r="D74" s="387"/>
      <c r="E74" s="388"/>
      <c r="F74" s="393"/>
      <c r="G74" s="390"/>
      <c r="H74" s="391">
        <f>係数!AC8</f>
        <v>3.2065046990970673E-3</v>
      </c>
      <c r="I74" s="376"/>
      <c r="J74" s="392">
        <f t="shared" si="1"/>
        <v>0</v>
      </c>
      <c r="K74" s="376"/>
      <c r="L74" s="391">
        <f>係数!AC5</f>
        <v>0.99995717207190804</v>
      </c>
      <c r="M74" s="376"/>
      <c r="N74" s="392">
        <f t="shared" si="2"/>
        <v>0</v>
      </c>
    </row>
    <row r="75" spans="2:14">
      <c r="B75" s="267">
        <f>'１次効果'!B77</f>
        <v>27</v>
      </c>
      <c r="C75" s="270" t="str">
        <f>'１次効果'!C77</f>
        <v>商業</v>
      </c>
      <c r="D75" s="387"/>
      <c r="E75" s="388"/>
      <c r="F75" s="393"/>
      <c r="G75" s="390"/>
      <c r="H75" s="391">
        <f>係数!AD8</f>
        <v>0.1648014312024261</v>
      </c>
      <c r="I75" s="376"/>
      <c r="J75" s="392">
        <f t="shared" si="1"/>
        <v>0</v>
      </c>
      <c r="K75" s="376"/>
      <c r="L75" s="391">
        <f>係数!AD5</f>
        <v>0.22793518596021312</v>
      </c>
      <c r="M75" s="376"/>
      <c r="N75" s="392">
        <f t="shared" si="2"/>
        <v>0</v>
      </c>
    </row>
    <row r="76" spans="2:14">
      <c r="B76" s="267">
        <f>'１次効果'!B78</f>
        <v>28</v>
      </c>
      <c r="C76" s="270" t="str">
        <f>'１次効果'!C78</f>
        <v>金融・保険</v>
      </c>
      <c r="D76" s="387"/>
      <c r="E76" s="388"/>
      <c r="F76" s="393"/>
      <c r="G76" s="390"/>
      <c r="H76" s="391">
        <f>係数!AE8</f>
        <v>5.4455776846243226E-2</v>
      </c>
      <c r="I76" s="376"/>
      <c r="J76" s="392">
        <f t="shared" si="1"/>
        <v>0</v>
      </c>
      <c r="K76" s="376"/>
      <c r="L76" s="391">
        <f>係数!AE5</f>
        <v>0.86605299143730319</v>
      </c>
      <c r="M76" s="376"/>
      <c r="N76" s="392">
        <f t="shared" si="2"/>
        <v>0</v>
      </c>
    </row>
    <row r="77" spans="2:14">
      <c r="B77" s="267">
        <f>'１次効果'!B79</f>
        <v>29</v>
      </c>
      <c r="C77" s="270" t="str">
        <f>'１次効果'!C79</f>
        <v>不動産</v>
      </c>
      <c r="D77" s="387"/>
      <c r="E77" s="388"/>
      <c r="F77" s="393"/>
      <c r="G77" s="390"/>
      <c r="H77" s="391">
        <f>係数!AF8</f>
        <v>0.21068369425174091</v>
      </c>
      <c r="I77" s="376"/>
      <c r="J77" s="392">
        <f t="shared" si="1"/>
        <v>0</v>
      </c>
      <c r="K77" s="376"/>
      <c r="L77" s="391">
        <f>係数!AF5</f>
        <v>0.86455076277972953</v>
      </c>
      <c r="M77" s="376"/>
      <c r="N77" s="392">
        <f t="shared" si="2"/>
        <v>0</v>
      </c>
    </row>
    <row r="78" spans="2:14">
      <c r="B78" s="267">
        <f>'１次効果'!B80</f>
        <v>30</v>
      </c>
      <c r="C78" s="270" t="str">
        <f>'１次効果'!C80</f>
        <v>運輸・郵便</v>
      </c>
      <c r="D78" s="387"/>
      <c r="E78" s="388"/>
      <c r="F78" s="393"/>
      <c r="G78" s="390"/>
      <c r="H78" s="391">
        <f>係数!AG8</f>
        <v>2.5512658711443561E-2</v>
      </c>
      <c r="I78" s="376"/>
      <c r="J78" s="392">
        <f t="shared" si="1"/>
        <v>0</v>
      </c>
      <c r="K78" s="376"/>
      <c r="L78" s="391">
        <f>係数!AG5</f>
        <v>0.64255842184616574</v>
      </c>
      <c r="M78" s="376"/>
      <c r="N78" s="392">
        <f t="shared" si="2"/>
        <v>0</v>
      </c>
    </row>
    <row r="79" spans="2:14">
      <c r="B79" s="267">
        <f>'１次効果'!B81</f>
        <v>31</v>
      </c>
      <c r="C79" s="270" t="str">
        <f>'１次効果'!C81</f>
        <v>情報通信</v>
      </c>
      <c r="D79" s="387"/>
      <c r="E79" s="388"/>
      <c r="F79" s="393"/>
      <c r="G79" s="390"/>
      <c r="H79" s="391">
        <f>係数!AH8</f>
        <v>5.487654825170403E-2</v>
      </c>
      <c r="I79" s="376"/>
      <c r="J79" s="392">
        <f t="shared" si="1"/>
        <v>0</v>
      </c>
      <c r="K79" s="376"/>
      <c r="L79" s="391">
        <f>係数!AH5</f>
        <v>0.35216999301295471</v>
      </c>
      <c r="M79" s="376"/>
      <c r="N79" s="392">
        <f t="shared" si="2"/>
        <v>0</v>
      </c>
    </row>
    <row r="80" spans="2:14">
      <c r="B80" s="267">
        <f>'１次効果'!B82</f>
        <v>32</v>
      </c>
      <c r="C80" s="270" t="str">
        <f>'１次効果'!C82</f>
        <v>公務</v>
      </c>
      <c r="D80" s="387"/>
      <c r="E80" s="388"/>
      <c r="F80" s="393"/>
      <c r="G80" s="390"/>
      <c r="H80" s="391">
        <f>係数!AI8</f>
        <v>4.004573945897808E-3</v>
      </c>
      <c r="I80" s="376"/>
      <c r="J80" s="392">
        <f t="shared" si="1"/>
        <v>0</v>
      </c>
      <c r="K80" s="376"/>
      <c r="L80" s="391">
        <f>係数!AI5</f>
        <v>1</v>
      </c>
      <c r="M80" s="376"/>
      <c r="N80" s="392">
        <f t="shared" si="2"/>
        <v>0</v>
      </c>
    </row>
    <row r="81" spans="2:42">
      <c r="B81" s="267">
        <f>'１次効果'!B83</f>
        <v>33</v>
      </c>
      <c r="C81" s="270" t="str">
        <f>'１次効果'!C83</f>
        <v>教育・研究</v>
      </c>
      <c r="D81" s="387"/>
      <c r="E81" s="388"/>
      <c r="F81" s="393"/>
      <c r="G81" s="390"/>
      <c r="H81" s="391">
        <f>係数!AJ8</f>
        <v>2.6324165241699844E-2</v>
      </c>
      <c r="I81" s="376"/>
      <c r="J81" s="392">
        <f t="shared" si="1"/>
        <v>0</v>
      </c>
      <c r="K81" s="376"/>
      <c r="L81" s="391">
        <f>係数!AJ5</f>
        <v>0.43019094125953994</v>
      </c>
      <c r="M81" s="376"/>
      <c r="N81" s="392">
        <f t="shared" si="2"/>
        <v>0</v>
      </c>
    </row>
    <row r="82" spans="2:42">
      <c r="B82" s="267">
        <f>'１次効果'!B84</f>
        <v>34</v>
      </c>
      <c r="C82" s="270" t="str">
        <f>'１次効果'!C84</f>
        <v>医療・福祉</v>
      </c>
      <c r="D82" s="387"/>
      <c r="E82" s="388"/>
      <c r="F82" s="393"/>
      <c r="G82" s="390"/>
      <c r="H82" s="391">
        <f>係数!AK8</f>
        <v>6.0303366434719834E-2</v>
      </c>
      <c r="I82" s="376"/>
      <c r="J82" s="392">
        <f t="shared" si="1"/>
        <v>0</v>
      </c>
      <c r="K82" s="376"/>
      <c r="L82" s="391">
        <f>係数!AK5</f>
        <v>0.98333829974344256</v>
      </c>
      <c r="M82" s="376"/>
      <c r="N82" s="392">
        <f t="shared" si="2"/>
        <v>0</v>
      </c>
    </row>
    <row r="83" spans="2:42">
      <c r="B83" s="267">
        <f>'１次効果'!B85</f>
        <v>35</v>
      </c>
      <c r="C83" s="270" t="str">
        <f>'１次効果'!C85</f>
        <v>他に分類されない会員制団体</v>
      </c>
      <c r="D83" s="387"/>
      <c r="E83" s="388"/>
      <c r="F83" s="393"/>
      <c r="G83" s="390"/>
      <c r="H83" s="391">
        <f>係数!AL8</f>
        <v>1.6108668101733409E-2</v>
      </c>
      <c r="I83" s="376"/>
      <c r="J83" s="392">
        <f t="shared" si="1"/>
        <v>0</v>
      </c>
      <c r="K83" s="376"/>
      <c r="L83" s="391">
        <f>係数!AL5</f>
        <v>0.98055314367434498</v>
      </c>
      <c r="M83" s="376"/>
      <c r="N83" s="392">
        <f t="shared" si="2"/>
        <v>0</v>
      </c>
    </row>
    <row r="84" spans="2:42">
      <c r="B84" s="267">
        <f>'１次効果'!B86</f>
        <v>36</v>
      </c>
      <c r="C84" s="270" t="str">
        <f>'１次効果'!C86</f>
        <v>対事業所サービス</v>
      </c>
      <c r="D84" s="387"/>
      <c r="E84" s="388"/>
      <c r="F84" s="393"/>
      <c r="G84" s="390"/>
      <c r="H84" s="391">
        <f>係数!AM8</f>
        <v>1.5855994477539975E-2</v>
      </c>
      <c r="I84" s="376"/>
      <c r="J84" s="392">
        <f t="shared" si="1"/>
        <v>0</v>
      </c>
      <c r="K84" s="376"/>
      <c r="L84" s="391">
        <f>係数!AM5</f>
        <v>0.52270190847256159</v>
      </c>
      <c r="M84" s="376"/>
      <c r="N84" s="392">
        <f t="shared" si="2"/>
        <v>0</v>
      </c>
    </row>
    <row r="85" spans="2:42">
      <c r="B85" s="267">
        <f>'１次効果'!B87</f>
        <v>37</v>
      </c>
      <c r="C85" s="270" t="str">
        <f>'１次効果'!C87</f>
        <v>対個人サービス</v>
      </c>
      <c r="D85" s="387"/>
      <c r="E85" s="388"/>
      <c r="F85" s="393"/>
      <c r="G85" s="390"/>
      <c r="H85" s="391">
        <f>係数!AN8</f>
        <v>9.5858945410377275E-2</v>
      </c>
      <c r="I85" s="376"/>
      <c r="J85" s="392">
        <f t="shared" si="1"/>
        <v>0</v>
      </c>
      <c r="K85" s="376"/>
      <c r="L85" s="391">
        <f>係数!AN5</f>
        <v>0.81967689842285352</v>
      </c>
      <c r="M85" s="376"/>
      <c r="N85" s="392">
        <f t="shared" si="2"/>
        <v>0</v>
      </c>
    </row>
    <row r="86" spans="2:42">
      <c r="B86" s="267">
        <f>'１次効果'!B88</f>
        <v>38</v>
      </c>
      <c r="C86" s="270" t="str">
        <f>'１次効果'!C88</f>
        <v>事務用品</v>
      </c>
      <c r="D86" s="387"/>
      <c r="E86" s="388"/>
      <c r="F86" s="393"/>
      <c r="G86" s="390"/>
      <c r="H86" s="391">
        <f>係数!AO8</f>
        <v>0</v>
      </c>
      <c r="I86" s="376"/>
      <c r="J86" s="392">
        <f t="shared" si="1"/>
        <v>0</v>
      </c>
      <c r="K86" s="376"/>
      <c r="L86" s="391">
        <f>係数!AO5</f>
        <v>1</v>
      </c>
      <c r="M86" s="376"/>
      <c r="N86" s="392">
        <f t="shared" si="2"/>
        <v>0</v>
      </c>
    </row>
    <row r="87" spans="2:42" ht="12.75" thickBot="1">
      <c r="B87" s="267">
        <f>'１次効果'!B89</f>
        <v>39</v>
      </c>
      <c r="C87" s="270" t="str">
        <f>'１次効果'!C89</f>
        <v>分類不明</v>
      </c>
      <c r="D87" s="387"/>
      <c r="E87" s="388"/>
      <c r="F87" s="394"/>
      <c r="G87" s="390"/>
      <c r="H87" s="395">
        <f>係数!AP8</f>
        <v>0</v>
      </c>
      <c r="I87" s="376"/>
      <c r="J87" s="392">
        <f t="shared" si="1"/>
        <v>0</v>
      </c>
      <c r="K87" s="376"/>
      <c r="L87" s="395">
        <f>係数!AP5</f>
        <v>0.39332048142551967</v>
      </c>
      <c r="M87" s="376"/>
      <c r="N87" s="392">
        <f t="shared" si="2"/>
        <v>0</v>
      </c>
    </row>
    <row r="88" spans="2:42" ht="12.75" thickBot="1">
      <c r="B88" s="275"/>
      <c r="C88" s="396" t="s">
        <v>56</v>
      </c>
      <c r="D88" s="387"/>
      <c r="E88" s="390"/>
      <c r="F88" s="397">
        <f>L45</f>
        <v>0</v>
      </c>
      <c r="G88" s="398"/>
      <c r="H88" s="399"/>
      <c r="I88" s="400"/>
      <c r="J88" s="381">
        <f>SUM(J49:J87)</f>
        <v>0</v>
      </c>
      <c r="K88" s="398"/>
      <c r="L88" s="399"/>
      <c r="M88" s="400"/>
      <c r="N88" s="381">
        <f>SUM(N49:N87)</f>
        <v>0</v>
      </c>
    </row>
    <row r="89" spans="2:42">
      <c r="B89" s="170"/>
      <c r="C89" s="170"/>
      <c r="D89" s="384"/>
      <c r="E89" s="384"/>
      <c r="F89" s="384"/>
    </row>
    <row r="90" spans="2:42">
      <c r="B90" s="170"/>
      <c r="C90" s="170"/>
      <c r="D90" s="384"/>
      <c r="E90" s="384"/>
      <c r="F90" s="384"/>
    </row>
    <row r="91" spans="2:42" ht="14.25">
      <c r="B91" s="355" t="s">
        <v>180</v>
      </c>
    </row>
    <row r="93" spans="2:42" ht="12.75" thickBot="1">
      <c r="B93" s="356" t="s">
        <v>161</v>
      </c>
    </row>
    <row r="94" spans="2:42">
      <c r="B94" s="401"/>
      <c r="C94" s="402"/>
      <c r="D94" s="610">
        <f>'１次効果'!D49</f>
        <v>1</v>
      </c>
      <c r="E94" s="611">
        <f>'１次効果'!E49</f>
        <v>2</v>
      </c>
      <c r="F94" s="611">
        <f>'１次効果'!F49</f>
        <v>3</v>
      </c>
      <c r="G94" s="611">
        <f>'１次効果'!G49</f>
        <v>4</v>
      </c>
      <c r="H94" s="611">
        <f>'１次効果'!H49</f>
        <v>5</v>
      </c>
      <c r="I94" s="611">
        <f>'１次効果'!I49</f>
        <v>6</v>
      </c>
      <c r="J94" s="611">
        <f>'１次効果'!J49</f>
        <v>7</v>
      </c>
      <c r="K94" s="611">
        <f>'１次効果'!K49</f>
        <v>8</v>
      </c>
      <c r="L94" s="611">
        <f>'１次効果'!L49</f>
        <v>9</v>
      </c>
      <c r="M94" s="611">
        <f>'１次効果'!M49</f>
        <v>10</v>
      </c>
      <c r="N94" s="611">
        <f>'１次効果'!N49</f>
        <v>11</v>
      </c>
      <c r="O94" s="611">
        <f>'１次効果'!O49</f>
        <v>12</v>
      </c>
      <c r="P94" s="611">
        <f>'１次効果'!P49</f>
        <v>13</v>
      </c>
      <c r="Q94" s="611">
        <f>'１次効果'!Q49</f>
        <v>14</v>
      </c>
      <c r="R94" s="611">
        <f>'１次効果'!R49</f>
        <v>15</v>
      </c>
      <c r="S94" s="611">
        <f>'１次効果'!S49</f>
        <v>16</v>
      </c>
      <c r="T94" s="611">
        <f>'１次効果'!T49</f>
        <v>17</v>
      </c>
      <c r="U94" s="611">
        <f>'１次効果'!U49</f>
        <v>18</v>
      </c>
      <c r="V94" s="611">
        <f>'１次効果'!V49</f>
        <v>19</v>
      </c>
      <c r="W94" s="611">
        <f>'１次効果'!W49</f>
        <v>20</v>
      </c>
      <c r="X94" s="611">
        <f>'１次効果'!X49</f>
        <v>21</v>
      </c>
      <c r="Y94" s="611">
        <f>'１次効果'!Y49</f>
        <v>22</v>
      </c>
      <c r="Z94" s="611">
        <f>'１次効果'!Z49</f>
        <v>23</v>
      </c>
      <c r="AA94" s="611">
        <f>'１次効果'!AA49</f>
        <v>24</v>
      </c>
      <c r="AB94" s="611">
        <f>'１次効果'!AB49</f>
        <v>25</v>
      </c>
      <c r="AC94" s="611">
        <f>'１次効果'!AC49</f>
        <v>26</v>
      </c>
      <c r="AD94" s="611">
        <f>'１次効果'!AD49</f>
        <v>27</v>
      </c>
      <c r="AE94" s="611">
        <f>'１次効果'!AE49</f>
        <v>28</v>
      </c>
      <c r="AF94" s="611">
        <f>'１次効果'!AF49</f>
        <v>29</v>
      </c>
      <c r="AG94" s="611">
        <f>'１次効果'!AG49</f>
        <v>30</v>
      </c>
      <c r="AH94" s="611">
        <f>'１次効果'!AH49</f>
        <v>31</v>
      </c>
      <c r="AI94" s="611">
        <f>'１次効果'!AI49</f>
        <v>32</v>
      </c>
      <c r="AJ94" s="611">
        <f>'１次効果'!AJ49</f>
        <v>33</v>
      </c>
      <c r="AK94" s="611">
        <f>'１次効果'!AK49</f>
        <v>34</v>
      </c>
      <c r="AL94" s="611">
        <f>'１次効果'!AL49</f>
        <v>35</v>
      </c>
      <c r="AM94" s="611">
        <f>'１次効果'!AM49</f>
        <v>36</v>
      </c>
      <c r="AN94" s="611">
        <f>'１次効果'!AN49</f>
        <v>37</v>
      </c>
      <c r="AO94" s="611">
        <f>'１次効果'!AO49</f>
        <v>38</v>
      </c>
      <c r="AP94" s="612">
        <f>'１次効果'!AP49</f>
        <v>39</v>
      </c>
    </row>
    <row r="95" spans="2:42" ht="13.5">
      <c r="B95" s="613"/>
      <c r="C95" s="265"/>
      <c r="D95" s="614" t="str">
        <f>'１次効果'!D50</f>
        <v>農業</v>
      </c>
      <c r="E95" s="615" t="str">
        <f>'１次効果'!E50</f>
        <v>林業</v>
      </c>
      <c r="F95" s="615" t="str">
        <f>'１次効果'!F50</f>
        <v>漁業</v>
      </c>
      <c r="G95" s="615" t="str">
        <f>'１次効果'!G50</f>
        <v>鉱業</v>
      </c>
      <c r="H95" s="615" t="str">
        <f>'１次効果'!H50</f>
        <v>飲食料品</v>
      </c>
      <c r="I95" s="615" t="str">
        <f>'１次効果'!I50</f>
        <v>繊維製品</v>
      </c>
      <c r="J95" s="615" t="str">
        <f>'１次効果'!J50</f>
        <v>パルプ・紙・木製品</v>
      </c>
      <c r="K95" s="615" t="str">
        <f>'１次効果'!K50</f>
        <v>化学製品</v>
      </c>
      <c r="L95" s="615" t="str">
        <f>'１次効果'!L50</f>
        <v>石油・石炭製品</v>
      </c>
      <c r="M95" s="615" t="str">
        <f>'１次効果'!M50</f>
        <v>プラスチック・ゴム製品</v>
      </c>
      <c r="N95" s="615" t="str">
        <f>'１次効果'!N50</f>
        <v>窯業・土石製品</v>
      </c>
      <c r="O95" s="615" t="str">
        <f>'１次効果'!O50</f>
        <v>鉄鋼</v>
      </c>
      <c r="P95" s="615" t="str">
        <f>'１次効果'!P50</f>
        <v>非鉄金属</v>
      </c>
      <c r="Q95" s="615" t="str">
        <f>'１次効果'!Q50</f>
        <v>金属製品</v>
      </c>
      <c r="R95" s="615" t="str">
        <f>'１次効果'!R50</f>
        <v>はん用機械</v>
      </c>
      <c r="S95" s="615" t="str">
        <f>'１次効果'!S50</f>
        <v>生産用機械</v>
      </c>
      <c r="T95" s="615" t="str">
        <f>'１次効果'!T50</f>
        <v>業務用機械</v>
      </c>
      <c r="U95" s="615" t="str">
        <f>'１次効果'!U50</f>
        <v>電子部品</v>
      </c>
      <c r="V95" s="615" t="str">
        <f>'１次効果'!V50</f>
        <v>電気機械</v>
      </c>
      <c r="W95" s="615" t="str">
        <f>'１次効果'!W50</f>
        <v>情報通信機器</v>
      </c>
      <c r="X95" s="615" t="str">
        <f>'１次効果'!X50</f>
        <v>輸送機械</v>
      </c>
      <c r="Y95" s="615" t="str">
        <f>'１次効果'!Y50</f>
        <v>その他の製造工業製品</v>
      </c>
      <c r="Z95" s="615" t="str">
        <f>'１次効果'!Z50</f>
        <v>建設</v>
      </c>
      <c r="AA95" s="615" t="str">
        <f>'１次効果'!AA50</f>
        <v>電力・ガス・熱供給</v>
      </c>
      <c r="AB95" s="615" t="str">
        <f>'１次効果'!AB50</f>
        <v>水道</v>
      </c>
      <c r="AC95" s="615" t="str">
        <f>'１次効果'!AC50</f>
        <v>廃棄物処理</v>
      </c>
      <c r="AD95" s="615" t="str">
        <f>'１次効果'!AD50</f>
        <v>商業</v>
      </c>
      <c r="AE95" s="615" t="str">
        <f>'１次効果'!AE50</f>
        <v>金融・保険</v>
      </c>
      <c r="AF95" s="615" t="str">
        <f>'１次効果'!AF50</f>
        <v>不動産</v>
      </c>
      <c r="AG95" s="615" t="str">
        <f>'１次効果'!AG50</f>
        <v>運輸・郵便</v>
      </c>
      <c r="AH95" s="615" t="str">
        <f>'１次効果'!AH50</f>
        <v>情報通信</v>
      </c>
      <c r="AI95" s="615" t="str">
        <f>'１次効果'!AI50</f>
        <v>公務</v>
      </c>
      <c r="AJ95" s="615" t="str">
        <f>'１次効果'!AJ50</f>
        <v>教育・研究</v>
      </c>
      <c r="AK95" s="615" t="str">
        <f>'１次効果'!AK50</f>
        <v>医療・福祉</v>
      </c>
      <c r="AL95" s="615" t="str">
        <f>'１次効果'!AL50</f>
        <v>他に分類されない会員制団体</v>
      </c>
      <c r="AM95" s="615" t="str">
        <f>'１次効果'!AM50</f>
        <v>対事業所サービス</v>
      </c>
      <c r="AN95" s="615" t="str">
        <f>'１次効果'!AN50</f>
        <v>対個人サービス</v>
      </c>
      <c r="AO95" s="615" t="str">
        <f>'１次効果'!AO50</f>
        <v>事務用品</v>
      </c>
      <c r="AP95" s="616" t="str">
        <f>'１次効果'!AP50</f>
        <v>分類不明</v>
      </c>
    </row>
    <row r="96" spans="2:42">
      <c r="B96" s="267">
        <f>'１次効果'!B51</f>
        <v>1</v>
      </c>
      <c r="C96" s="334" t="str">
        <f>'１次効果'!C51</f>
        <v>農業</v>
      </c>
      <c r="D96" s="403">
        <f>+'１次効果'!D184</f>
        <v>1.0545175689735315</v>
      </c>
      <c r="E96" s="403">
        <f>+'１次効果'!E184</f>
        <v>8.1182274822296288E-4</v>
      </c>
      <c r="F96" s="403">
        <f>+'１次効果'!F184</f>
        <v>1.2037589609534694E-3</v>
      </c>
      <c r="G96" s="403">
        <f>+'１次効果'!G184</f>
        <v>3.914072122499541E-5</v>
      </c>
      <c r="H96" s="403">
        <f>+'１次効果'!H184</f>
        <v>5.2894308155841625E-2</v>
      </c>
      <c r="I96" s="403">
        <f>+'１次効果'!I184</f>
        <v>4.1093240919042344E-3</v>
      </c>
      <c r="J96" s="403">
        <f>+'１次効果'!J184</f>
        <v>7.0123511383692343E-4</v>
      </c>
      <c r="K96" s="403">
        <f>+'１次効果'!K184</f>
        <v>4.1749705316860891E-4</v>
      </c>
      <c r="L96" s="403">
        <f>+'１次効果'!L184</f>
        <v>3.0309034091493032E-6</v>
      </c>
      <c r="M96" s="403">
        <f>+'１次効果'!M184</f>
        <v>6.3843340194873598E-3</v>
      </c>
      <c r="N96" s="403">
        <f>+'１次効果'!N184</f>
        <v>2.0761938283047406E-4</v>
      </c>
      <c r="O96" s="403">
        <f>+'１次効果'!O184</f>
        <v>6.8925126046543545E-5</v>
      </c>
      <c r="P96" s="403">
        <f>+'１次効果'!P184</f>
        <v>1.9997586457489559E-4</v>
      </c>
      <c r="Q96" s="403">
        <f>+'１次効果'!Q184</f>
        <v>2.4675439801973286E-5</v>
      </c>
      <c r="R96" s="403">
        <f>+'１次効果'!R184</f>
        <v>2.8020845034494174E-5</v>
      </c>
      <c r="S96" s="403">
        <f>+'１次効果'!S184</f>
        <v>3.1235560718358749E-5</v>
      </c>
      <c r="T96" s="403">
        <f>+'１次効果'!T184</f>
        <v>6.5656364901355629E-5</v>
      </c>
      <c r="U96" s="403">
        <f>+'１次効果'!U184</f>
        <v>4.4295617698334284E-5</v>
      </c>
      <c r="V96" s="403">
        <f>+'１次効果'!V184</f>
        <v>4.5316495895877101E-5</v>
      </c>
      <c r="W96" s="403">
        <f>+'１次効果'!W184</f>
        <v>4.7186071088844465E-5</v>
      </c>
      <c r="X96" s="403">
        <f>+'１次効果'!X184</f>
        <v>4.9647504192897117E-5</v>
      </c>
      <c r="Y96" s="403">
        <f>+'１次効果'!Y184</f>
        <v>6.7539747998190134E-3</v>
      </c>
      <c r="Z96" s="403">
        <f>+'１次効果'!Z184</f>
        <v>5.42802164517965E-4</v>
      </c>
      <c r="AA96" s="403">
        <f>+'１次効果'!AA184</f>
        <v>9.3062178472718454E-5</v>
      </c>
      <c r="AB96" s="403">
        <f>+'１次効果'!AB184</f>
        <v>9.1591118467842711E-5</v>
      </c>
      <c r="AC96" s="403">
        <f>+'１次効果'!AC184</f>
        <v>5.5240406725327869E-5</v>
      </c>
      <c r="AD96" s="403">
        <f>+'１次効果'!AD184</f>
        <v>1.397206266287349E-4</v>
      </c>
      <c r="AE96" s="403">
        <f>+'１次効果'!AE184</f>
        <v>7.9436036781397511E-5</v>
      </c>
      <c r="AF96" s="403">
        <f>+'１次効果'!AF184</f>
        <v>4.2068026556988492E-5</v>
      </c>
      <c r="AG96" s="403">
        <f>+'１次効果'!AG184</f>
        <v>3.2192826948363809E-5</v>
      </c>
      <c r="AH96" s="403">
        <f>+'１次効果'!AH184</f>
        <v>1.0646229587471696E-4</v>
      </c>
      <c r="AI96" s="403">
        <f>+'１次効果'!AI184</f>
        <v>4.0980689220071962E-5</v>
      </c>
      <c r="AJ96" s="403">
        <f>+'１次効果'!AJ184</f>
        <v>8.6196016098916367E-4</v>
      </c>
      <c r="AK96" s="403">
        <f>+'１次効果'!AK184</f>
        <v>9.837277942727127E-4</v>
      </c>
      <c r="AL96" s="403">
        <f>+'１次効果'!AL184</f>
        <v>4.8974042853143561E-4</v>
      </c>
      <c r="AM96" s="403">
        <f>+'１次効果'!AM184</f>
        <v>6.2561443837335224E-5</v>
      </c>
      <c r="AN96" s="403">
        <f>+'１次効果'!AN184</f>
        <v>6.7956172219093098E-3</v>
      </c>
      <c r="AO96" s="404">
        <f>+'１次効果'!AO184</f>
        <v>5.3061140187832527E-4</v>
      </c>
      <c r="AP96" s="405">
        <f>+'１次効果'!AP184</f>
        <v>9.2526043244585323E-5</v>
      </c>
    </row>
    <row r="97" spans="2:42">
      <c r="B97" s="267">
        <f>'１次効果'!B52</f>
        <v>2</v>
      </c>
      <c r="C97" s="291" t="str">
        <f>'１次効果'!C52</f>
        <v>林業</v>
      </c>
      <c r="D97" s="403">
        <f>+'１次効果'!D185</f>
        <v>2.1547236987576473E-4</v>
      </c>
      <c r="E97" s="403">
        <f>+'１次効果'!E185</f>
        <v>1.1383510258714602</v>
      </c>
      <c r="F97" s="403">
        <f>+'１次効果'!F185</f>
        <v>1.9949714790815798E-4</v>
      </c>
      <c r="G97" s="403">
        <f>+'１次効果'!G185</f>
        <v>1.5415480018375913E-5</v>
      </c>
      <c r="H97" s="403">
        <f>+'１次効果'!H185</f>
        <v>3.2070928596420584E-4</v>
      </c>
      <c r="I97" s="403">
        <f>+'１次効果'!I185</f>
        <v>4.1034528248180584E-5</v>
      </c>
      <c r="J97" s="403">
        <f>+'１次効果'!J185</f>
        <v>1.6347167761102392E-2</v>
      </c>
      <c r="K97" s="403">
        <f>+'１次効果'!K185</f>
        <v>1.1737330671801473E-4</v>
      </c>
      <c r="L97" s="403">
        <f>+'１次効果'!L185</f>
        <v>1.6446233230969589E-6</v>
      </c>
      <c r="M97" s="403">
        <f>+'１次効果'!M185</f>
        <v>2.9860497452912462E-5</v>
      </c>
      <c r="N97" s="403">
        <f>+'１次効果'!N185</f>
        <v>6.5502720633065412E-5</v>
      </c>
      <c r="O97" s="403">
        <f>+'１次効果'!O185</f>
        <v>1.5515407694709166E-5</v>
      </c>
      <c r="P97" s="403">
        <f>+'１次効果'!P185</f>
        <v>5.3382135658489987E-5</v>
      </c>
      <c r="Q97" s="403">
        <f>+'１次効果'!Q185</f>
        <v>2.5350592401624252E-5</v>
      </c>
      <c r="R97" s="403">
        <f>+'１次効果'!R185</f>
        <v>2.1668078748451126E-5</v>
      </c>
      <c r="S97" s="403">
        <f>+'１次効果'!S185</f>
        <v>1.2029664400247551E-5</v>
      </c>
      <c r="T97" s="403">
        <f>+'１次効果'!T185</f>
        <v>2.3339935864424759E-5</v>
      </c>
      <c r="U97" s="403">
        <f>+'１次効果'!U185</f>
        <v>1.9007962431649512E-5</v>
      </c>
      <c r="V97" s="403">
        <f>+'１次効果'!V185</f>
        <v>3.7582550579438988E-5</v>
      </c>
      <c r="W97" s="403">
        <f>+'１次効果'!W185</f>
        <v>1.9406893592784027E-5</v>
      </c>
      <c r="X97" s="403">
        <f>+'１次効果'!X185</f>
        <v>9.9891122955788454E-6</v>
      </c>
      <c r="Y97" s="403">
        <f>+'１次効果'!Y185</f>
        <v>5.2847668890181813E-4</v>
      </c>
      <c r="Z97" s="403">
        <f>+'１次効果'!Z185</f>
        <v>1.778269191657908E-4</v>
      </c>
      <c r="AA97" s="403">
        <f>+'１次効果'!AA185</f>
        <v>3.2815924851956659E-5</v>
      </c>
      <c r="AB97" s="403">
        <f>+'１次効果'!AB185</f>
        <v>3.1336121804780779E-5</v>
      </c>
      <c r="AC97" s="403">
        <f>+'１次効果'!AC185</f>
        <v>3.3982457032363832E-5</v>
      </c>
      <c r="AD97" s="403">
        <f>+'１次効果'!AD185</f>
        <v>3.715452107649773E-5</v>
      </c>
      <c r="AE97" s="403">
        <f>+'１次効果'!AE185</f>
        <v>3.9150337749857145E-5</v>
      </c>
      <c r="AF97" s="403">
        <f>+'１次効果'!AF185</f>
        <v>1.2588403951853855E-5</v>
      </c>
      <c r="AG97" s="403">
        <f>+'１次効果'!AG185</f>
        <v>6.684809778142599E-5</v>
      </c>
      <c r="AH97" s="403">
        <f>+'１次効果'!AH185</f>
        <v>6.1458270200357429E-5</v>
      </c>
      <c r="AI97" s="403">
        <f>+'１次効果'!AI185</f>
        <v>1.6183488902012855E-5</v>
      </c>
      <c r="AJ97" s="403">
        <f>+'１次効果'!AJ185</f>
        <v>8.0053309068906604E-5</v>
      </c>
      <c r="AK97" s="403">
        <f>+'１次効果'!AK185</f>
        <v>7.5466451077294764E-5</v>
      </c>
      <c r="AL97" s="403">
        <f>+'１次効果'!AL185</f>
        <v>5.4780440844427424E-5</v>
      </c>
      <c r="AM97" s="403">
        <f>+'１次効果'!AM185</f>
        <v>2.3149865767663335E-5</v>
      </c>
      <c r="AN97" s="403">
        <f>+'１次効果'!AN185</f>
        <v>7.8551510789366609E-4</v>
      </c>
      <c r="AO97" s="403">
        <f>+'１次効果'!AO185</f>
        <v>1.499392012516395E-3</v>
      </c>
      <c r="AP97" s="405">
        <f>+'１次効果'!AP185</f>
        <v>1.8044493170744699E-5</v>
      </c>
    </row>
    <row r="98" spans="2:42">
      <c r="B98" s="267">
        <f>'１次効果'!B53</f>
        <v>3</v>
      </c>
      <c r="C98" s="291" t="str">
        <f>'１次効果'!C53</f>
        <v>漁業</v>
      </c>
      <c r="D98" s="403">
        <f>+'１次効果'!D186</f>
        <v>6.6400729754783629E-4</v>
      </c>
      <c r="E98" s="403">
        <f>+'１次効果'!E186</f>
        <v>1.0192290138300501E-4</v>
      </c>
      <c r="F98" s="403">
        <f>+'１次効果'!F186</f>
        <v>1.0141847458198592</v>
      </c>
      <c r="G98" s="403">
        <f>+'１次効果'!G186</f>
        <v>8.7999692280535285E-6</v>
      </c>
      <c r="H98" s="403">
        <f>+'１次効果'!H186</f>
        <v>2.4393640401316266E-2</v>
      </c>
      <c r="I98" s="403">
        <f>+'１次効果'!I186</f>
        <v>5.9614125769848023E-5</v>
      </c>
      <c r="J98" s="403">
        <f>+'１次効果'!J186</f>
        <v>5.0290709709643974E-5</v>
      </c>
      <c r="K98" s="403">
        <f>+'１次効果'!K186</f>
        <v>4.9398200285875528E-5</v>
      </c>
      <c r="L98" s="403">
        <f>+'１次効果'!L186</f>
        <v>7.1019378301701996E-7</v>
      </c>
      <c r="M98" s="403">
        <f>+'１次効果'!M186</f>
        <v>1.6845114637895397E-5</v>
      </c>
      <c r="N98" s="403">
        <f>+'１次効果'!N186</f>
        <v>2.7770312646897446E-5</v>
      </c>
      <c r="O98" s="403">
        <f>+'１次効果'!O186</f>
        <v>2.3618345754109479E-5</v>
      </c>
      <c r="P98" s="403">
        <f>+'１次効果'!P186</f>
        <v>8.424037556893349E-5</v>
      </c>
      <c r="Q98" s="403">
        <f>+'１次効果'!Q186</f>
        <v>4.8030778790363891E-6</v>
      </c>
      <c r="R98" s="403">
        <f>+'１次効果'!R186</f>
        <v>4.6336326765824346E-6</v>
      </c>
      <c r="S98" s="403">
        <f>+'１次効果'!S186</f>
        <v>7.2381450646339281E-6</v>
      </c>
      <c r="T98" s="403">
        <f>+'１次効果'!T186</f>
        <v>1.039839628419635E-5</v>
      </c>
      <c r="U98" s="403">
        <f>+'１次効果'!U186</f>
        <v>8.208189001622492E-6</v>
      </c>
      <c r="V98" s="403">
        <f>+'１次効果'!V186</f>
        <v>4.6689456996736531E-6</v>
      </c>
      <c r="W98" s="403">
        <f>+'１次効果'!W186</f>
        <v>8.564771483224887E-6</v>
      </c>
      <c r="X98" s="403">
        <f>+'１次効果'!X186</f>
        <v>3.8587979495119479E-6</v>
      </c>
      <c r="Y98" s="403">
        <f>+'１次効果'!Y186</f>
        <v>2.602726416054114E-3</v>
      </c>
      <c r="Z98" s="403">
        <f>+'１次効果'!Z186</f>
        <v>8.5002522621718295E-6</v>
      </c>
      <c r="AA98" s="403">
        <f>+'１次効果'!AA186</f>
        <v>2.917448898619979E-5</v>
      </c>
      <c r="AB98" s="403">
        <f>+'１次効果'!AB186</f>
        <v>9.6708511314656291E-6</v>
      </c>
      <c r="AC98" s="403">
        <f>+'１次効果'!AC186</f>
        <v>1.250364953506307E-5</v>
      </c>
      <c r="AD98" s="403">
        <f>+'１次効果'!AD186</f>
        <v>1.3026064232171504E-5</v>
      </c>
      <c r="AE98" s="403">
        <f>+'１次効果'!AE186</f>
        <v>2.5982179849094421E-5</v>
      </c>
      <c r="AF98" s="403">
        <f>+'１次効果'!AF186</f>
        <v>4.7828665536337362E-6</v>
      </c>
      <c r="AG98" s="403">
        <f>+'１次効果'!AG186</f>
        <v>6.8135064945725724E-6</v>
      </c>
      <c r="AH98" s="403">
        <f>+'１次効果'!AH186</f>
        <v>3.1527608271900586E-5</v>
      </c>
      <c r="AI98" s="403">
        <f>+'１次効果'!AI186</f>
        <v>1.1462927521960566E-5</v>
      </c>
      <c r="AJ98" s="403">
        <f>+'１次効果'!AJ186</f>
        <v>7.6335642838681314E-5</v>
      </c>
      <c r="AK98" s="403">
        <f>+'１次効果'!AK186</f>
        <v>1.7329267838865861E-4</v>
      </c>
      <c r="AL98" s="403">
        <f>+'１次効果'!AL186</f>
        <v>3.1687743352395504E-5</v>
      </c>
      <c r="AM98" s="403">
        <f>+'１次効果'!AM186</f>
        <v>1.5135305817687947E-5</v>
      </c>
      <c r="AN98" s="403">
        <f>+'１次効果'!AN186</f>
        <v>1.7788486776589747E-3</v>
      </c>
      <c r="AO98" s="403">
        <f>+'１次効果'!AO186</f>
        <v>1.6904450483167999E-4</v>
      </c>
      <c r="AP98" s="405">
        <f>+'１次効果'!AP186</f>
        <v>2.8340572095191397E-5</v>
      </c>
    </row>
    <row r="99" spans="2:42">
      <c r="B99" s="267">
        <f>'１次効果'!B54</f>
        <v>4</v>
      </c>
      <c r="C99" s="291" t="str">
        <f>'１次効果'!C54</f>
        <v>鉱業</v>
      </c>
      <c r="D99" s="403">
        <f>+'１次効果'!D187</f>
        <v>1.246613103018011E-4</v>
      </c>
      <c r="E99" s="403">
        <f>+'１次効果'!E187</f>
        <v>1.0904360173210863E-4</v>
      </c>
      <c r="F99" s="403">
        <f>+'１次効果'!F187</f>
        <v>2.4646419912033296E-4</v>
      </c>
      <c r="G99" s="403">
        <f>+'１次効果'!G187</f>
        <v>1.0004183479954571</v>
      </c>
      <c r="H99" s="403">
        <f>+'１次効果'!H187</f>
        <v>7.4647468053370698E-5</v>
      </c>
      <c r="I99" s="403">
        <f>+'１次効果'!I187</f>
        <v>1.2697035694756085E-4</v>
      </c>
      <c r="J99" s="403">
        <f>+'１次効果'!J187</f>
        <v>2.7756706184488744E-4</v>
      </c>
      <c r="K99" s="403">
        <f>+'１次効果'!K187</f>
        <v>4.218037579318862E-4</v>
      </c>
      <c r="L99" s="403">
        <f>+'１次効果'!L187</f>
        <v>6.3555000638577525E-3</v>
      </c>
      <c r="M99" s="403">
        <f>+'１次効果'!M187</f>
        <v>1.0484588430529093E-4</v>
      </c>
      <c r="N99" s="403">
        <f>+'１次効果'!N187</f>
        <v>1.041580803659195E-3</v>
      </c>
      <c r="O99" s="403">
        <f>+'１次効果'!O187</f>
        <v>2.6896665021694646E-4</v>
      </c>
      <c r="P99" s="403">
        <f>+'１次効果'!P187</f>
        <v>5.1935334684700626E-4</v>
      </c>
      <c r="Q99" s="403">
        <f>+'１次効果'!Q187</f>
        <v>1.1339765510795626E-4</v>
      </c>
      <c r="R99" s="403">
        <f>+'１次効果'!R187</f>
        <v>1.0990383175524319E-4</v>
      </c>
      <c r="S99" s="403">
        <f>+'１次効果'!S187</f>
        <v>5.8906135583914946E-5</v>
      </c>
      <c r="T99" s="403">
        <f>+'１次効果'!T187</f>
        <v>6.3868563163249452E-5</v>
      </c>
      <c r="U99" s="403">
        <f>+'１次効果'!U187</f>
        <v>1.4436342739323522E-4</v>
      </c>
      <c r="V99" s="403">
        <f>+'１次効果'!V187</f>
        <v>4.5326582194716921E-5</v>
      </c>
      <c r="W99" s="403">
        <f>+'１次効果'!W187</f>
        <v>3.7861181034757893E-5</v>
      </c>
      <c r="X99" s="403">
        <f>+'１次効果'!X187</f>
        <v>5.8459955567849895E-5</v>
      </c>
      <c r="Y99" s="403">
        <f>+'１次効果'!Y187</f>
        <v>6.6810406824396713E-5</v>
      </c>
      <c r="Z99" s="403">
        <f>+'１次効果'!Z187</f>
        <v>1.2462441619602674E-4</v>
      </c>
      <c r="AA99" s="403">
        <f>+'１次効果'!AA187</f>
        <v>3.6815538535694713E-3</v>
      </c>
      <c r="AB99" s="403">
        <f>+'１次効果'!AB187</f>
        <v>2.1567401824211887E-4</v>
      </c>
      <c r="AC99" s="403">
        <f>+'１次効果'!AC187</f>
        <v>3.5683103056480752E-4</v>
      </c>
      <c r="AD99" s="403">
        <f>+'１次効果'!AD187</f>
        <v>1.3181701144487383E-4</v>
      </c>
      <c r="AE99" s="403">
        <f>+'１次効果'!AE187</f>
        <v>3.8971808661627424E-5</v>
      </c>
      <c r="AF99" s="403">
        <f>+'１次効果'!AF187</f>
        <v>1.2522989682530386E-5</v>
      </c>
      <c r="AG99" s="403">
        <f>+'１次効果'!AG187</f>
        <v>1.4243596039426132E-4</v>
      </c>
      <c r="AH99" s="403">
        <f>+'１次効果'!AH187</f>
        <v>4.8256403402638347E-5</v>
      </c>
      <c r="AI99" s="403">
        <f>+'１次効果'!AI187</f>
        <v>6.2368751353407805E-5</v>
      </c>
      <c r="AJ99" s="403">
        <f>+'１次効果'!AJ187</f>
        <v>9.8891823725401866E-5</v>
      </c>
      <c r="AK99" s="403">
        <f>+'１次効果'!AK187</f>
        <v>7.0571977762362312E-5</v>
      </c>
      <c r="AL99" s="403">
        <f>+'１次効果'!AL187</f>
        <v>2.6268909484388144E-5</v>
      </c>
      <c r="AM99" s="403">
        <f>+'１次効果'!AM187</f>
        <v>3.4120037978073078E-5</v>
      </c>
      <c r="AN99" s="403">
        <f>+'１次効果'!AN187</f>
        <v>1.3639878606365842E-4</v>
      </c>
      <c r="AO99" s="403">
        <f>+'１次効果'!AO187</f>
        <v>4.5150272592952923E-5</v>
      </c>
      <c r="AP99" s="405">
        <f>+'１次効果'!AP187</f>
        <v>8.6713470467291855E-5</v>
      </c>
    </row>
    <row r="100" spans="2:42">
      <c r="B100" s="267">
        <f>'１次効果'!B55</f>
        <v>5</v>
      </c>
      <c r="C100" s="291" t="str">
        <f>'１次効果'!C55</f>
        <v>飲食料品</v>
      </c>
      <c r="D100" s="403">
        <f>+'１次効果'!D188</f>
        <v>2.7590874018436365E-2</v>
      </c>
      <c r="E100" s="403">
        <f>+'１次効果'!E188</f>
        <v>2.213908871828736E-3</v>
      </c>
      <c r="F100" s="403">
        <f>+'１次効果'!F188</f>
        <v>2.2329933608204976E-2</v>
      </c>
      <c r="G100" s="403">
        <f>+'１次効果'!G188</f>
        <v>1.8224712481019699E-5</v>
      </c>
      <c r="H100" s="403">
        <f>+'１次効果'!H188</f>
        <v>1.0327833401572806</v>
      </c>
      <c r="I100" s="403">
        <f>+'１次効果'!I188</f>
        <v>1.763738384372862E-3</v>
      </c>
      <c r="J100" s="403">
        <f>+'１次効果'!J188</f>
        <v>4.1055687385455243E-4</v>
      </c>
      <c r="K100" s="403">
        <f>+'１次効果'!K188</f>
        <v>1.3031659225970465E-3</v>
      </c>
      <c r="L100" s="403">
        <f>+'１次効果'!L188</f>
        <v>3.9628225282279391E-6</v>
      </c>
      <c r="M100" s="403">
        <f>+'１次効果'!M188</f>
        <v>2.2271837941307009E-4</v>
      </c>
      <c r="N100" s="403">
        <f>+'１次効果'!N188</f>
        <v>1.5237909234708458E-4</v>
      </c>
      <c r="O100" s="403">
        <f>+'１次効果'!O188</f>
        <v>1.8805887386901703E-5</v>
      </c>
      <c r="P100" s="403">
        <f>+'１次効果'!P188</f>
        <v>4.2384455063209926E-5</v>
      </c>
      <c r="Q100" s="403">
        <f>+'１次効果'!Q188</f>
        <v>1.3082507813574786E-5</v>
      </c>
      <c r="R100" s="403">
        <f>+'１次効果'!R188</f>
        <v>1.5834689163008939E-5</v>
      </c>
      <c r="S100" s="403">
        <f>+'１次効果'!S188</f>
        <v>1.1386803243815477E-5</v>
      </c>
      <c r="T100" s="403">
        <f>+'１次効果'!T188</f>
        <v>2.0774426211046082E-5</v>
      </c>
      <c r="U100" s="403">
        <f>+'１次効果'!U188</f>
        <v>2.2912163667520895E-5</v>
      </c>
      <c r="V100" s="403">
        <f>+'１次効果'!V188</f>
        <v>1.5897295743791375E-5</v>
      </c>
      <c r="W100" s="403">
        <f>+'１次効果'!W188</f>
        <v>1.2549530312962356E-5</v>
      </c>
      <c r="X100" s="403">
        <f>+'１次効果'!X188</f>
        <v>1.1894491636137207E-5</v>
      </c>
      <c r="Y100" s="403">
        <f>+'１次効果'!Y188</f>
        <v>6.5179154919367348E-4</v>
      </c>
      <c r="Z100" s="403">
        <f>+'１次効果'!Z188</f>
        <v>4.5412209939556568E-5</v>
      </c>
      <c r="AA100" s="403">
        <f>+'１次効果'!AA188</f>
        <v>1.7886233132492611E-5</v>
      </c>
      <c r="AB100" s="403">
        <f>+'１次効果'!AB188</f>
        <v>2.979849605299451E-5</v>
      </c>
      <c r="AC100" s="403">
        <f>+'１次効果'!AC188</f>
        <v>1.9330292807220923E-5</v>
      </c>
      <c r="AD100" s="403">
        <f>+'１次効果'!AD188</f>
        <v>5.0740544401429995E-5</v>
      </c>
      <c r="AE100" s="403">
        <f>+'１次効果'!AE188</f>
        <v>2.7426117725535122E-5</v>
      </c>
      <c r="AF100" s="403">
        <f>+'１次効果'!AF188</f>
        <v>2.0541015207779631E-5</v>
      </c>
      <c r="AG100" s="403">
        <f>+'１次効果'!AG188</f>
        <v>2.3867761586847362E-5</v>
      </c>
      <c r="AH100" s="403">
        <f>+'１次効果'!AH188</f>
        <v>1.2594227650191198E-4</v>
      </c>
      <c r="AI100" s="403">
        <f>+'１次効果'!AI188</f>
        <v>6.5796142618733058E-5</v>
      </c>
      <c r="AJ100" s="403">
        <f>+'１次効果'!AJ188</f>
        <v>1.3618332512159675E-3</v>
      </c>
      <c r="AK100" s="403">
        <f>+'１次効果'!AK188</f>
        <v>1.7297419269250286E-3</v>
      </c>
      <c r="AL100" s="403">
        <f>+'１次効果'!AL188</f>
        <v>1.6815247289173104E-4</v>
      </c>
      <c r="AM100" s="403">
        <f>+'１次効果'!AM188</f>
        <v>8.1340056480613661E-5</v>
      </c>
      <c r="AN100" s="403">
        <f>+'１次効果'!AN188</f>
        <v>1.9845874175800783E-2</v>
      </c>
      <c r="AO100" s="403">
        <f>+'１次効果'!AO188</f>
        <v>8.8639654753775343E-5</v>
      </c>
      <c r="AP100" s="405">
        <f>+'１次効果'!AP188</f>
        <v>7.9084956522098703E-4</v>
      </c>
    </row>
    <row r="101" spans="2:42">
      <c r="B101" s="267">
        <f>'１次効果'!B56</f>
        <v>6</v>
      </c>
      <c r="C101" s="291" t="str">
        <f>'１次効果'!C56</f>
        <v>繊維製品</v>
      </c>
      <c r="D101" s="403">
        <f>+'１次効果'!D189</f>
        <v>2.2142251422468259E-4</v>
      </c>
      <c r="E101" s="403">
        <f>+'１次効果'!E189</f>
        <v>1.1705938970935469E-4</v>
      </c>
      <c r="F101" s="403">
        <f>+'１次効果'!F189</f>
        <v>2.1447658411902267E-3</v>
      </c>
      <c r="G101" s="403">
        <f>+'１次効果'!G189</f>
        <v>2.8395822074018699E-4</v>
      </c>
      <c r="H101" s="403">
        <f>+'１次効果'!H189</f>
        <v>1.5995414580416645E-4</v>
      </c>
      <c r="I101" s="403">
        <f>+'１次効果'!I189</f>
        <v>1.0211282676179936</v>
      </c>
      <c r="J101" s="403">
        <f>+'１次効果'!J189</f>
        <v>4.3635500901968439E-4</v>
      </c>
      <c r="K101" s="403">
        <f>+'１次効果'!K189</f>
        <v>1.0274204090397843E-4</v>
      </c>
      <c r="L101" s="403">
        <f>+'１次効果'!L189</f>
        <v>9.6917897035356074E-6</v>
      </c>
      <c r="M101" s="403">
        <f>+'１次効果'!M189</f>
        <v>5.8344864860992085E-4</v>
      </c>
      <c r="N101" s="403">
        <f>+'１次効果'!N189</f>
        <v>5.5130098322933975E-4</v>
      </c>
      <c r="O101" s="403">
        <f>+'１次効果'!O189</f>
        <v>1.240374515935332E-4</v>
      </c>
      <c r="P101" s="403">
        <f>+'１次効果'!P189</f>
        <v>4.3537863023793919E-4</v>
      </c>
      <c r="Q101" s="403">
        <f>+'１次効果'!Q189</f>
        <v>1.6716041946540091E-4</v>
      </c>
      <c r="R101" s="403">
        <f>+'１次効果'!R189</f>
        <v>1.7848429771035129E-4</v>
      </c>
      <c r="S101" s="403">
        <f>+'１次効果'!S189</f>
        <v>1.6069704201903973E-4</v>
      </c>
      <c r="T101" s="403">
        <f>+'１次効果'!T189</f>
        <v>1.6888640404244204E-4</v>
      </c>
      <c r="U101" s="403">
        <f>+'１次効果'!U189</f>
        <v>3.6283533466262708E-4</v>
      </c>
      <c r="V101" s="403">
        <f>+'１次効果'!V189</f>
        <v>1.4025464217885884E-4</v>
      </c>
      <c r="W101" s="403">
        <f>+'１次効果'!W189</f>
        <v>1.3728485777974428E-4</v>
      </c>
      <c r="X101" s="403">
        <f>+'１次効果'!X189</f>
        <v>2.2106268109607557E-4</v>
      </c>
      <c r="Y101" s="403">
        <f>+'１次効果'!Y189</f>
        <v>4.1196029117424434E-4</v>
      </c>
      <c r="Z101" s="403">
        <f>+'１次効果'!Z189</f>
        <v>4.0253104398076795E-4</v>
      </c>
      <c r="AA101" s="403">
        <f>+'１次効果'!AA189</f>
        <v>6.2344452490852443E-5</v>
      </c>
      <c r="AB101" s="403">
        <f>+'１次効果'!AB189</f>
        <v>1.6324742544238525E-4</v>
      </c>
      <c r="AC101" s="403">
        <f>+'１次効果'!AC189</f>
        <v>3.0823798829741786E-4</v>
      </c>
      <c r="AD101" s="403">
        <f>+'１次効果'!AD189</f>
        <v>4.4286002272724505E-4</v>
      </c>
      <c r="AE101" s="403">
        <f>+'１次効果'!AE189</f>
        <v>1.9730417023917533E-4</v>
      </c>
      <c r="AF101" s="403">
        <f>+'１次効果'!AF189</f>
        <v>3.7696405526072994E-5</v>
      </c>
      <c r="AG101" s="403">
        <f>+'１次効果'!AG189</f>
        <v>2.7461892446462591E-4</v>
      </c>
      <c r="AH101" s="403">
        <f>+'１次効果'!AH189</f>
        <v>9.2944832025553364E-5</v>
      </c>
      <c r="AI101" s="403">
        <f>+'１次効果'!AI189</f>
        <v>3.2338908373999708E-4</v>
      </c>
      <c r="AJ101" s="403">
        <f>+'１次効果'!AJ189</f>
        <v>9.6491942565833525E-5</v>
      </c>
      <c r="AK101" s="403">
        <f>+'１次効果'!AK189</f>
        <v>3.2117629242302146E-4</v>
      </c>
      <c r="AL101" s="403">
        <f>+'１次効果'!AL189</f>
        <v>1.838451496113681E-3</v>
      </c>
      <c r="AM101" s="403">
        <f>+'１次効果'!AM189</f>
        <v>2.0177615989454053E-4</v>
      </c>
      <c r="AN101" s="403">
        <f>+'１次効果'!AN189</f>
        <v>4.0236300248938601E-4</v>
      </c>
      <c r="AO101" s="403">
        <f>+'１次効果'!AO189</f>
        <v>1.938466115019667E-3</v>
      </c>
      <c r="AP101" s="405">
        <f>+'１次効果'!AP189</f>
        <v>1.0500991040061635E-4</v>
      </c>
    </row>
    <row r="102" spans="2:42">
      <c r="B102" s="267">
        <f>'１次効果'!B57</f>
        <v>7</v>
      </c>
      <c r="C102" s="291" t="str">
        <f>'１次効果'!C57</f>
        <v>パルプ・紙・木製品</v>
      </c>
      <c r="D102" s="403">
        <f>+'１次効果'!D190</f>
        <v>6.1682355392419109E-3</v>
      </c>
      <c r="E102" s="403">
        <f>+'１次効果'!E190</f>
        <v>4.8265374496100459E-3</v>
      </c>
      <c r="F102" s="403">
        <f>+'１次効果'!F190</f>
        <v>1.484925319626998E-3</v>
      </c>
      <c r="G102" s="403">
        <f>+'１次効果'!G190</f>
        <v>9.2995191667793445E-4</v>
      </c>
      <c r="H102" s="403">
        <f>+'１次効果'!H190</f>
        <v>4.2237340769763704E-3</v>
      </c>
      <c r="I102" s="403">
        <f>+'１次効果'!I190</f>
        <v>2.3718596183706121E-3</v>
      </c>
      <c r="J102" s="403">
        <f>+'１次効果'!J190</f>
        <v>1.0636814165456052</v>
      </c>
      <c r="K102" s="403">
        <f>+'１次効果'!K190</f>
        <v>3.3296690401809206E-3</v>
      </c>
      <c r="L102" s="403">
        <f>+'１次効果'!L190</f>
        <v>9.8770531144848025E-5</v>
      </c>
      <c r="M102" s="403">
        <f>+'１次効果'!M190</f>
        <v>1.6937536081556269E-3</v>
      </c>
      <c r="N102" s="403">
        <f>+'１次効果'!N190</f>
        <v>4.0939601040520654E-3</v>
      </c>
      <c r="O102" s="403">
        <f>+'１次効果'!O190</f>
        <v>9.0989615880298573E-4</v>
      </c>
      <c r="P102" s="403">
        <f>+'１次効果'!P190</f>
        <v>3.1500464104086763E-3</v>
      </c>
      <c r="Q102" s="403">
        <f>+'１次効果'!Q190</f>
        <v>1.6008823123016425E-3</v>
      </c>
      <c r="R102" s="403">
        <f>+'１次効果'!R190</f>
        <v>1.3635646293703231E-3</v>
      </c>
      <c r="S102" s="403">
        <f>+'１次効果'!S190</f>
        <v>7.3905294873386526E-4</v>
      </c>
      <c r="T102" s="403">
        <f>+'１次効果'!T190</f>
        <v>1.4410530625830853E-3</v>
      </c>
      <c r="U102" s="403">
        <f>+'１次効果'!U190</f>
        <v>1.1548513836798717E-3</v>
      </c>
      <c r="V102" s="403">
        <f>+'１次効果'!V190</f>
        <v>2.396632321716228E-3</v>
      </c>
      <c r="W102" s="403">
        <f>+'１次効果'!W190</f>
        <v>1.2117474101302685E-3</v>
      </c>
      <c r="X102" s="403">
        <f>+'１次効果'!X190</f>
        <v>6.1269879170603402E-4</v>
      </c>
      <c r="Y102" s="403">
        <f>+'１次効果'!Y190</f>
        <v>2.6091841130270924E-2</v>
      </c>
      <c r="Z102" s="403">
        <f>+'１次効果'!Z190</f>
        <v>1.0013785252638498E-2</v>
      </c>
      <c r="AA102" s="403">
        <f>+'１次効果'!AA190</f>
        <v>1.9873100224990187E-3</v>
      </c>
      <c r="AB102" s="403">
        <f>+'１次効果'!AB190</f>
        <v>1.8649885671484514E-3</v>
      </c>
      <c r="AC102" s="403">
        <f>+'１次効果'!AC190</f>
        <v>2.1311057045711331E-3</v>
      </c>
      <c r="AD102" s="403">
        <f>+'１次効果'!AD190</f>
        <v>2.3264345141772586E-3</v>
      </c>
      <c r="AE102" s="403">
        <f>+'１次効果'!AE190</f>
        <v>2.4220515733337357E-3</v>
      </c>
      <c r="AF102" s="403">
        <f>+'１次効果'!AF190</f>
        <v>7.2106451926256946E-4</v>
      </c>
      <c r="AG102" s="403">
        <f>+'１次効果'!AG190</f>
        <v>4.279233278158389E-3</v>
      </c>
      <c r="AH102" s="403">
        <f>+'１次効果'!AH190</f>
        <v>3.6309984698720561E-3</v>
      </c>
      <c r="AI102" s="403">
        <f>+'１次効果'!AI190</f>
        <v>8.4164083246944348E-4</v>
      </c>
      <c r="AJ102" s="403">
        <f>+'１次効果'!AJ190</f>
        <v>2.7687259627081628E-3</v>
      </c>
      <c r="AK102" s="403">
        <f>+'１次効果'!AK190</f>
        <v>2.0214710795709266E-3</v>
      </c>
      <c r="AL102" s="403">
        <f>+'１次効果'!AL190</f>
        <v>3.4007281787308062E-3</v>
      </c>
      <c r="AM102" s="403">
        <f>+'１次効果'!AM190</f>
        <v>1.2870665229205466E-3</v>
      </c>
      <c r="AN102" s="403">
        <f>+'１次効果'!AN190</f>
        <v>1.9552988698649468E-3</v>
      </c>
      <c r="AO102" s="403">
        <f>+'１次効果'!AO190</f>
        <v>9.7023257446376632E-2</v>
      </c>
      <c r="AP102" s="405">
        <f>+'１次効果'!AP190</f>
        <v>8.8468146565223705E-4</v>
      </c>
    </row>
    <row r="103" spans="2:42">
      <c r="B103" s="267">
        <f>'１次効果'!B58</f>
        <v>8</v>
      </c>
      <c r="C103" s="291" t="str">
        <f>'１次効果'!C58</f>
        <v>化学製品</v>
      </c>
      <c r="D103" s="403">
        <f>+'１次効果'!D191</f>
        <v>1.0760501428765595E-2</v>
      </c>
      <c r="E103" s="403">
        <f>+'１次効果'!E191</f>
        <v>5.9737948841834026E-4</v>
      </c>
      <c r="F103" s="403">
        <f>+'１次効果'!F191</f>
        <v>3.935851106225215E-3</v>
      </c>
      <c r="G103" s="403">
        <f>+'１次効果'!G191</f>
        <v>2.4193797001582189E-3</v>
      </c>
      <c r="H103" s="403">
        <f>+'１次効果'!H191</f>
        <v>2.919010253312395E-3</v>
      </c>
      <c r="I103" s="403">
        <f>+'１次効果'!I191</f>
        <v>4.2032542475137546E-2</v>
      </c>
      <c r="J103" s="403">
        <f>+'１次効果'!J191</f>
        <v>1.3769798581311832E-2</v>
      </c>
      <c r="K103" s="403">
        <f>+'１次効果'!K191</f>
        <v>1.0838507528107537</v>
      </c>
      <c r="L103" s="403">
        <f>+'１次効果'!L191</f>
        <v>5.1588635601017567E-4</v>
      </c>
      <c r="M103" s="403">
        <f>+'１次効果'!M191</f>
        <v>3.7685957740959584E-2</v>
      </c>
      <c r="N103" s="403">
        <f>+'１次効果'!N191</f>
        <v>1.1476386831463719E-2</v>
      </c>
      <c r="O103" s="403">
        <f>+'１次効果'!O191</f>
        <v>1.3128316782593202E-3</v>
      </c>
      <c r="P103" s="403">
        <f>+'１次効果'!P191</f>
        <v>9.8500338776147493E-3</v>
      </c>
      <c r="Q103" s="403">
        <f>+'１次効果'!Q191</f>
        <v>2.4380833801912975E-3</v>
      </c>
      <c r="R103" s="403">
        <f>+'１次効果'!R191</f>
        <v>1.8472682951713982E-3</v>
      </c>
      <c r="S103" s="403">
        <f>+'１次効果'!S191</f>
        <v>1.3085574873110961E-3</v>
      </c>
      <c r="T103" s="403">
        <f>+'１次効果'!T191</f>
        <v>7.4827660016474574E-3</v>
      </c>
      <c r="U103" s="403">
        <f>+'１次効果'!U191</f>
        <v>7.8329446189453998E-3</v>
      </c>
      <c r="V103" s="403">
        <f>+'１次効果'!V191</f>
        <v>3.5279314914083925E-3</v>
      </c>
      <c r="W103" s="403">
        <f>+'１次効果'!W191</f>
        <v>1.7611479404346488E-3</v>
      </c>
      <c r="X103" s="403">
        <f>+'１次効果'!X191</f>
        <v>3.3206124375911401E-3</v>
      </c>
      <c r="Y103" s="403">
        <f>+'１次効果'!Y191</f>
        <v>9.6694259901536697E-3</v>
      </c>
      <c r="Z103" s="403">
        <f>+'１次効果'!Z191</f>
        <v>1.8167066261255216E-3</v>
      </c>
      <c r="AA103" s="403">
        <f>+'１次効果'!AA191</f>
        <v>6.4766004920866458E-4</v>
      </c>
      <c r="AB103" s="403">
        <f>+'１次効果'!AB191</f>
        <v>2.8426222747827633E-3</v>
      </c>
      <c r="AC103" s="403">
        <f>+'１次効果'!AC191</f>
        <v>4.3615989922094669E-3</v>
      </c>
      <c r="AD103" s="403">
        <f>+'１次効果'!AD191</f>
        <v>2.4810487183096573E-4</v>
      </c>
      <c r="AE103" s="403">
        <f>+'１次効果'!AE191</f>
        <v>3.2117419009875675E-4</v>
      </c>
      <c r="AF103" s="403">
        <f>+'１次効果'!AF191</f>
        <v>1.2721106412904727E-4</v>
      </c>
      <c r="AG103" s="403">
        <f>+'１次効果'!AG191</f>
        <v>5.265019552433887E-4</v>
      </c>
      <c r="AH103" s="403">
        <f>+'１次効果'!AH191</f>
        <v>5.295140724139799E-4</v>
      </c>
      <c r="AI103" s="403">
        <f>+'１次効果'!AI191</f>
        <v>4.2707988975855819E-4</v>
      </c>
      <c r="AJ103" s="403">
        <f>+'１次効果'!AJ191</f>
        <v>1.7277974241897641E-3</v>
      </c>
      <c r="AK103" s="403">
        <f>+'１次効果'!AK191</f>
        <v>3.9462043812173032E-2</v>
      </c>
      <c r="AL103" s="403">
        <f>+'１次効果'!AL191</f>
        <v>7.2432334322827395E-4</v>
      </c>
      <c r="AM103" s="403">
        <f>+'１次効果'!AM191</f>
        <v>1.1666030963536917E-3</v>
      </c>
      <c r="AN103" s="403">
        <f>+'１次効果'!AN191</f>
        <v>2.4317261012854457E-3</v>
      </c>
      <c r="AO103" s="403">
        <f>+'１次効果'!AO191</f>
        <v>4.5247276922227237E-3</v>
      </c>
      <c r="AP103" s="405">
        <f>+'１次効果'!AP191</f>
        <v>1.5313586470666355E-3</v>
      </c>
    </row>
    <row r="104" spans="2:42">
      <c r="B104" s="267">
        <f>'１次効果'!B59</f>
        <v>9</v>
      </c>
      <c r="C104" s="291" t="str">
        <f>'１次効果'!C59</f>
        <v>石油・石炭製品</v>
      </c>
      <c r="D104" s="403">
        <f>+'１次効果'!D192</f>
        <v>1.1666778042776176E-2</v>
      </c>
      <c r="E104" s="403">
        <f>+'１次効果'!E192</f>
        <v>1.3146426758829535E-2</v>
      </c>
      <c r="F104" s="403">
        <f>+'１次効果'!F192</f>
        <v>3.5477269081124502E-2</v>
      </c>
      <c r="G104" s="403">
        <f>+'１次効果'!G192</f>
        <v>4.9192010479108768E-2</v>
      </c>
      <c r="H104" s="403">
        <f>+'１次効果'!H192</f>
        <v>4.8101055114145412E-3</v>
      </c>
      <c r="I104" s="403">
        <f>+'１次効果'!I192</f>
        <v>6.5187231223167753E-3</v>
      </c>
      <c r="J104" s="403">
        <f>+'１次効果'!J192</f>
        <v>6.5300823986299125E-3</v>
      </c>
      <c r="K104" s="403">
        <f>+'１次効果'!K192</f>
        <v>4.073728334386395E-2</v>
      </c>
      <c r="L104" s="403">
        <f>+'１次効果'!L192</f>
        <v>1.0290018515473263</v>
      </c>
      <c r="M104" s="403">
        <f>+'１次効果'!M192</f>
        <v>3.3058981664374695E-3</v>
      </c>
      <c r="N104" s="403">
        <f>+'１次効果'!N192</f>
        <v>1.863460722211609E-2</v>
      </c>
      <c r="O104" s="403">
        <f>+'１次効果'!O192</f>
        <v>8.5029181800885499E-3</v>
      </c>
      <c r="P104" s="403">
        <f>+'１次効果'!P192</f>
        <v>3.5833481504840971E-3</v>
      </c>
      <c r="Q104" s="403">
        <f>+'１次効果'!Q192</f>
        <v>5.0921045243268234E-3</v>
      </c>
      <c r="R104" s="403">
        <f>+'１次効果'!R192</f>
        <v>3.3864702712942288E-3</v>
      </c>
      <c r="S104" s="403">
        <f>+'１次効果'!S192</f>
        <v>2.2236302188878895E-3</v>
      </c>
      <c r="T104" s="403">
        <f>+'１次効果'!T192</f>
        <v>2.7376613059969359E-3</v>
      </c>
      <c r="U104" s="403">
        <f>+'１次効果'!U192</f>
        <v>2.8024345760683904E-3</v>
      </c>
      <c r="V104" s="403">
        <f>+'１次効果'!V192</f>
        <v>1.7110516902713829E-3</v>
      </c>
      <c r="W104" s="403">
        <f>+'１次効果'!W192</f>
        <v>9.4321070927651306E-4</v>
      </c>
      <c r="X104" s="403">
        <f>+'１次効果'!X192</f>
        <v>1.8416136859867676E-3</v>
      </c>
      <c r="Y104" s="403">
        <f>+'１次効果'!Y192</f>
        <v>-8.3838470038358204E-3</v>
      </c>
      <c r="Z104" s="403">
        <f>+'１次効果'!Z192</f>
        <v>1.0438549871214859E-2</v>
      </c>
      <c r="AA104" s="403">
        <f>+'１次効果'!AA192</f>
        <v>2.2659775194952096E-2</v>
      </c>
      <c r="AB104" s="403">
        <f>+'１次効果'!AB192</f>
        <v>7.9609062582178033E-3</v>
      </c>
      <c r="AC104" s="403">
        <f>+'１次効果'!AC192</f>
        <v>1.1961172675246538E-2</v>
      </c>
      <c r="AD104" s="403">
        <f>+'１次効果'!AD192</f>
        <v>5.9799288251330936E-3</v>
      </c>
      <c r="AE104" s="403">
        <f>+'１次効果'!AE192</f>
        <v>2.3283542754524199E-3</v>
      </c>
      <c r="AF104" s="403">
        <f>+'１次効果'!AF192</f>
        <v>8.4809711924587698E-4</v>
      </c>
      <c r="AG104" s="403">
        <f>+'１次効果'!AG192</f>
        <v>1.6169351409591613E-2</v>
      </c>
      <c r="AH104" s="403">
        <f>+'１次効果'!AH192</f>
        <v>2.2321498440798834E-3</v>
      </c>
      <c r="AI104" s="403">
        <f>+'１次効果'!AI192</f>
        <v>4.9329826395254585E-3</v>
      </c>
      <c r="AJ104" s="403">
        <f>+'１次効果'!AJ192</f>
        <v>4.7538248681542597E-3</v>
      </c>
      <c r="AK104" s="403">
        <f>+'１次効果'!AK192</f>
        <v>3.8910013953900304E-3</v>
      </c>
      <c r="AL104" s="403">
        <f>+'１次効果'!AL192</f>
        <v>2.3459128741754511E-3</v>
      </c>
      <c r="AM104" s="403">
        <f>+'１次効果'!AM192</f>
        <v>2.4056079154439933E-3</v>
      </c>
      <c r="AN104" s="403">
        <f>+'１次効果'!AN192</f>
        <v>5.8699372087021992E-3</v>
      </c>
      <c r="AO104" s="403">
        <f>+'１次効果'!AO192</f>
        <v>1.1748893021463599E-3</v>
      </c>
      <c r="AP104" s="405">
        <f>+'１次効果'!AP192</f>
        <v>9.3708659056888719E-3</v>
      </c>
    </row>
    <row r="105" spans="2:42">
      <c r="B105" s="267">
        <f>'１次効果'!B60</f>
        <v>10</v>
      </c>
      <c r="C105" s="291" t="str">
        <f>'１次効果'!C60</f>
        <v>プラスチック・ゴム製品</v>
      </c>
      <c r="D105" s="403">
        <f>+'１次効果'!D193</f>
        <v>9.7699099032321651E-4</v>
      </c>
      <c r="E105" s="403">
        <f>+'１次効果'!E193</f>
        <v>9.6684289125061615E-4</v>
      </c>
      <c r="F105" s="403">
        <f>+'１次効果'!F193</f>
        <v>2.0137155843654724E-3</v>
      </c>
      <c r="G105" s="403">
        <f>+'１次効果'!G193</f>
        <v>8.6750263000694541E-4</v>
      </c>
      <c r="H105" s="403">
        <f>+'１次効果'!H193</f>
        <v>1.5763505767140212E-3</v>
      </c>
      <c r="I105" s="403">
        <f>+'１次効果'!I193</f>
        <v>1.4007254067717825E-3</v>
      </c>
      <c r="J105" s="403">
        <f>+'１次効果'!J193</f>
        <v>3.350998203166998E-3</v>
      </c>
      <c r="K105" s="403">
        <f>+'１次効果'!K193</f>
        <v>2.1374311203682947E-3</v>
      </c>
      <c r="L105" s="403">
        <f>+'１次効果'!L193</f>
        <v>3.301661720288446E-5</v>
      </c>
      <c r="M105" s="403">
        <f>+'１次効果'!M193</f>
        <v>1.0139556909650964</v>
      </c>
      <c r="N105" s="403">
        <f>+'１次効果'!N193</f>
        <v>1.411947192537569E-3</v>
      </c>
      <c r="O105" s="403">
        <f>+'１次効果'!O193</f>
        <v>1.8854334474673214E-4</v>
      </c>
      <c r="P105" s="403">
        <f>+'１次効果'!P193</f>
        <v>2.7878244063368448E-3</v>
      </c>
      <c r="Q105" s="403">
        <f>+'１次効果'!Q193</f>
        <v>6.2848411828301414E-4</v>
      </c>
      <c r="R105" s="403">
        <f>+'１次効果'!R193</f>
        <v>1.1669735348772286E-3</v>
      </c>
      <c r="S105" s="403">
        <f>+'１次効果'!S193</f>
        <v>1.1890456828052636E-3</v>
      </c>
      <c r="T105" s="403">
        <f>+'１次効果'!T193</f>
        <v>5.0111420643739165E-3</v>
      </c>
      <c r="U105" s="403">
        <f>+'１次効果'!U193</f>
        <v>2.104442584588642E-3</v>
      </c>
      <c r="V105" s="403">
        <f>+'１次効果'!V193</f>
        <v>4.1709198282647115E-3</v>
      </c>
      <c r="W105" s="403">
        <f>+'１次効果'!W193</f>
        <v>3.0716468038229972E-3</v>
      </c>
      <c r="X105" s="403">
        <f>+'１次効果'!X193</f>
        <v>5.6032973553120256E-3</v>
      </c>
      <c r="Y105" s="403">
        <f>+'１次効果'!Y193</f>
        <v>4.4364415442519145E-3</v>
      </c>
      <c r="Z105" s="403">
        <f>+'１次効果'!Z193</f>
        <v>1.5715715771141324E-3</v>
      </c>
      <c r="AA105" s="403">
        <f>+'１次効果'!AA193</f>
        <v>2.1580585159651172E-4</v>
      </c>
      <c r="AB105" s="403">
        <f>+'１次効果'!AB193</f>
        <v>3.9119587959359076E-3</v>
      </c>
      <c r="AC105" s="403">
        <f>+'１次効果'!AC193</f>
        <v>2.1784981115537624E-3</v>
      </c>
      <c r="AD105" s="403">
        <f>+'１次効果'!AD193</f>
        <v>8.4259563236868933E-4</v>
      </c>
      <c r="AE105" s="403">
        <f>+'１次効果'!AE193</f>
        <v>5.0052114866618166E-4</v>
      </c>
      <c r="AF105" s="403">
        <f>+'１次効果'!AF193</f>
        <v>1.8909207473468337E-4</v>
      </c>
      <c r="AG105" s="403">
        <f>+'１次効果'!AG193</f>
        <v>5.7950658757304103E-4</v>
      </c>
      <c r="AH105" s="403">
        <f>+'１次効果'!AH193</f>
        <v>3.5217509637773645E-4</v>
      </c>
      <c r="AI105" s="403">
        <f>+'１次効果'!AI193</f>
        <v>2.8631760638718592E-4</v>
      </c>
      <c r="AJ105" s="403">
        <f>+'１次効果'!AJ193</f>
        <v>4.6886253719051116E-4</v>
      </c>
      <c r="AK105" s="403">
        <f>+'１次効果'!AK193</f>
        <v>4.1139009736671401E-4</v>
      </c>
      <c r="AL105" s="403">
        <f>+'１次効果'!AL193</f>
        <v>7.0586992649394377E-4</v>
      </c>
      <c r="AM105" s="403">
        <f>+'１次効果'!AM193</f>
        <v>1.0175199187669878E-3</v>
      </c>
      <c r="AN105" s="403">
        <f>+'１次効果'!AN193</f>
        <v>5.0305413199906376E-4</v>
      </c>
      <c r="AO105" s="403">
        <f>+'１次効果'!AO193</f>
        <v>4.9204122614859786E-3</v>
      </c>
      <c r="AP105" s="405">
        <f>+'１次効果'!AP193</f>
        <v>4.6197979769114182E-4</v>
      </c>
    </row>
    <row r="106" spans="2:42">
      <c r="B106" s="267">
        <f>'１次効果'!B61</f>
        <v>11</v>
      </c>
      <c r="C106" s="291" t="str">
        <f>'１次効果'!C61</f>
        <v>窯業・土石製品</v>
      </c>
      <c r="D106" s="403">
        <f>+'１次効果'!D194</f>
        <v>6.9154852558324105E-4</v>
      </c>
      <c r="E106" s="403">
        <f>+'１次効果'!E194</f>
        <v>1.0891220753499688E-4</v>
      </c>
      <c r="F106" s="403">
        <f>+'１次効果'!F194</f>
        <v>1.1104700279429202E-4</v>
      </c>
      <c r="G106" s="403">
        <f>+'１次効果'!G194</f>
        <v>1.8563896257601915E-4</v>
      </c>
      <c r="H106" s="403">
        <f>+'１次効果'!H194</f>
        <v>4.0143729130001106E-4</v>
      </c>
      <c r="I106" s="403">
        <f>+'１次効果'!I194</f>
        <v>2.4601385443392797E-4</v>
      </c>
      <c r="J106" s="403">
        <f>+'１次効果'!J194</f>
        <v>8.8987641858159663E-4</v>
      </c>
      <c r="K106" s="403">
        <f>+'１次効果'!K194</f>
        <v>1.2963503576098186E-3</v>
      </c>
      <c r="L106" s="403">
        <f>+'１次効果'!L194</f>
        <v>6.9958632525582879E-5</v>
      </c>
      <c r="M106" s="403">
        <f>+'１次効果'!M194</f>
        <v>5.5775154633973647E-4</v>
      </c>
      <c r="N106" s="403">
        <f>+'１次効果'!N194</f>
        <v>1.0174656519217213</v>
      </c>
      <c r="O106" s="403">
        <f>+'１次効果'!O194</f>
        <v>1.4856913260321617E-3</v>
      </c>
      <c r="P106" s="403">
        <f>+'１次効果'!P194</f>
        <v>8.1959996424724787E-3</v>
      </c>
      <c r="Q106" s="403">
        <f>+'１次効果'!Q194</f>
        <v>1.4321249320157258E-3</v>
      </c>
      <c r="R106" s="403">
        <f>+'１次効果'!R194</f>
        <v>3.6953488303036312E-3</v>
      </c>
      <c r="S106" s="403">
        <f>+'１次効果'!S194</f>
        <v>1.5314568199258315E-3</v>
      </c>
      <c r="T106" s="403">
        <f>+'１次効果'!T194</f>
        <v>2.2024784472819106E-3</v>
      </c>
      <c r="U106" s="403">
        <f>+'１次効果'!U194</f>
        <v>5.0157536387784481E-3</v>
      </c>
      <c r="V106" s="403">
        <f>+'１次効果'!V194</f>
        <v>1.7696746970211998E-3</v>
      </c>
      <c r="W106" s="403">
        <f>+'１次効果'!W194</f>
        <v>7.4394264574368469E-4</v>
      </c>
      <c r="X106" s="403">
        <f>+'１次効果'!X194</f>
        <v>2.431058512775548E-3</v>
      </c>
      <c r="Y106" s="403">
        <f>+'１次効果'!Y194</f>
        <v>1.1667125043120033E-3</v>
      </c>
      <c r="Z106" s="403">
        <f>+'１次効果'!Z194</f>
        <v>1.1491754008321267E-2</v>
      </c>
      <c r="AA106" s="403">
        <f>+'１次効果'!AA194</f>
        <v>3.4837700157421686E-4</v>
      </c>
      <c r="AB106" s="403">
        <f>+'１次効果'!AB194</f>
        <v>1.7478027375210565E-3</v>
      </c>
      <c r="AC106" s="403">
        <f>+'１次効果'!AC194</f>
        <v>2.3511155124931665E-4</v>
      </c>
      <c r="AD106" s="403">
        <f>+'１次効果'!AD194</f>
        <v>1.6019481258443231E-4</v>
      </c>
      <c r="AE106" s="403">
        <f>+'１次効果'!AE194</f>
        <v>1.1808578855876449E-4</v>
      </c>
      <c r="AF106" s="403">
        <f>+'１次効果'!AF194</f>
        <v>3.8401056681053417E-4</v>
      </c>
      <c r="AG106" s="403">
        <f>+'１次効果'!AG194</f>
        <v>1.3544508612589972E-4</v>
      </c>
      <c r="AH106" s="403">
        <f>+'１次効果'!AH194</f>
        <v>1.5943937472136157E-4</v>
      </c>
      <c r="AI106" s="403">
        <f>+'１次効果'!AI194</f>
        <v>1.4710471039616239E-4</v>
      </c>
      <c r="AJ106" s="403">
        <f>+'１次効果'!AJ194</f>
        <v>6.484949698979212E-4</v>
      </c>
      <c r="AK106" s="403">
        <f>+'１次効果'!AK194</f>
        <v>2.6786935381804686E-4</v>
      </c>
      <c r="AL106" s="403">
        <f>+'１次効果'!AL194</f>
        <v>1.5243480315512857E-4</v>
      </c>
      <c r="AM106" s="403">
        <f>+'１次効果'!AM194</f>
        <v>2.5760934513720571E-4</v>
      </c>
      <c r="AN106" s="403">
        <f>+'１次効果'!AN194</f>
        <v>3.5799930097678116E-4</v>
      </c>
      <c r="AO106" s="403">
        <f>+'１次効果'!AO194</f>
        <v>1.2950928228979773E-3</v>
      </c>
      <c r="AP106" s="405">
        <f>+'１次効果'!AP194</f>
        <v>1.033755294997337E-3</v>
      </c>
    </row>
    <row r="107" spans="2:42">
      <c r="B107" s="267">
        <f>'１次効果'!B62</f>
        <v>12</v>
      </c>
      <c r="C107" s="291" t="str">
        <f>'１次効果'!C62</f>
        <v>鉄鋼</v>
      </c>
      <c r="D107" s="403">
        <f>+'１次効果'!D195</f>
        <v>3.0828049565933372E-5</v>
      </c>
      <c r="E107" s="403">
        <f>+'１次効果'!E195</f>
        <v>7.978968900524435E-6</v>
      </c>
      <c r="F107" s="403">
        <f>+'１次効果'!F195</f>
        <v>9.6409727586357812E-5</v>
      </c>
      <c r="G107" s="403">
        <f>+'１次効果'!G195</f>
        <v>2.0320713640300403E-4</v>
      </c>
      <c r="H107" s="403">
        <f>+'１次効果'!H195</f>
        <v>4.2522818534689251E-5</v>
      </c>
      <c r="I107" s="403">
        <f>+'１次効果'!I195</f>
        <v>4.0709090192377343E-5</v>
      </c>
      <c r="J107" s="403">
        <f>+'１次効果'!J195</f>
        <v>1.4628221595690979E-3</v>
      </c>
      <c r="K107" s="403">
        <f>+'１次効果'!K195</f>
        <v>5.6488299486663156E-5</v>
      </c>
      <c r="L107" s="403">
        <f>+'１次効果'!L195</f>
        <v>5.2916568138503106E-6</v>
      </c>
      <c r="M107" s="403">
        <f>+'１次効果'!M195</f>
        <v>1.9082975087671961E-4</v>
      </c>
      <c r="N107" s="403">
        <f>+'１次効果'!N195</f>
        <v>7.2227953445325849E-4</v>
      </c>
      <c r="O107" s="403">
        <f>+'１次効果'!O195</f>
        <v>1.0252190080882939</v>
      </c>
      <c r="P107" s="403">
        <f>+'１次効果'!P195</f>
        <v>2.0440643403485829E-4</v>
      </c>
      <c r="Q107" s="403">
        <f>+'１次効果'!Q195</f>
        <v>1.4313151648700536E-2</v>
      </c>
      <c r="R107" s="403">
        <f>+'１次効果'!R195</f>
        <v>1.0311976279341039E-2</v>
      </c>
      <c r="S107" s="403">
        <f>+'１次効果'!S195</f>
        <v>6.6297830693212963E-3</v>
      </c>
      <c r="T107" s="403">
        <f>+'１次効果'!T195</f>
        <v>2.2996560646522824E-3</v>
      </c>
      <c r="U107" s="403">
        <f>+'１次効果'!U195</f>
        <v>2.1783426247413507E-4</v>
      </c>
      <c r="V107" s="403">
        <f>+'１次効果'!V195</f>
        <v>3.3931610645855314E-3</v>
      </c>
      <c r="W107" s="403">
        <f>+'１次効果'!W195</f>
        <v>8.7632263335456174E-4</v>
      </c>
      <c r="X107" s="403">
        <f>+'１次効果'!X195</f>
        <v>3.7546457916228125E-3</v>
      </c>
      <c r="Y107" s="403">
        <f>+'１次効果'!Y195</f>
        <v>-7.217334601397952E-4</v>
      </c>
      <c r="Z107" s="403">
        <f>+'１次効果'!Z195</f>
        <v>1.7261230571901506E-3</v>
      </c>
      <c r="AA107" s="403">
        <f>+'１次効果'!AA195</f>
        <v>4.8154799876052451E-5</v>
      </c>
      <c r="AB107" s="403">
        <f>+'１次効果'!AB195</f>
        <v>1.3285444142674258E-4</v>
      </c>
      <c r="AC107" s="403">
        <f>+'１次効果'!AC195</f>
        <v>2.258078936361371E-5</v>
      </c>
      <c r="AD107" s="403">
        <f>+'１次効果'!AD195</f>
        <v>2.6745084280010548E-5</v>
      </c>
      <c r="AE107" s="403">
        <f>+'１次効果'!AE195</f>
        <v>1.8361646121938602E-5</v>
      </c>
      <c r="AF107" s="403">
        <f>+'１次効果'!AF195</f>
        <v>5.4985589307654883E-5</v>
      </c>
      <c r="AG107" s="403">
        <f>+'１次効果'!AG195</f>
        <v>1.166310278093861E-4</v>
      </c>
      <c r="AH107" s="403">
        <f>+'１次効果'!AH195</f>
        <v>2.7088838284762276E-5</v>
      </c>
      <c r="AI107" s="403">
        <f>+'１次効果'!AI195</f>
        <v>3.248704369396643E-5</v>
      </c>
      <c r="AJ107" s="403">
        <f>+'１次効果'!AJ195</f>
        <v>2.8247640629195684E-5</v>
      </c>
      <c r="AK107" s="403">
        <f>+'１次効果'!AK195</f>
        <v>1.879844572935531E-5</v>
      </c>
      <c r="AL107" s="403">
        <f>+'１次効果'!AL195</f>
        <v>1.2417337473590736E-5</v>
      </c>
      <c r="AM107" s="403">
        <f>+'１次効果'!AM195</f>
        <v>9.8525933975863062E-5</v>
      </c>
      <c r="AN107" s="403">
        <f>+'１次効果'!AN195</f>
        <v>2.9215591155979614E-5</v>
      </c>
      <c r="AO107" s="403">
        <f>+'１次効果'!AO195</f>
        <v>1.0111923995943576E-4</v>
      </c>
      <c r="AP107" s="405">
        <f>+'１次効果'!AP195</f>
        <v>2.8606454643727574E-4</v>
      </c>
    </row>
    <row r="108" spans="2:42">
      <c r="B108" s="267">
        <f>'１次効果'!B63</f>
        <v>13</v>
      </c>
      <c r="C108" s="291" t="str">
        <f>'１次効果'!C63</f>
        <v>非鉄金属</v>
      </c>
      <c r="D108" s="403">
        <f>+'１次効果'!D196</f>
        <v>6.3868798993009577E-5</v>
      </c>
      <c r="E108" s="403">
        <f>+'１次効果'!E196</f>
        <v>2.4488643211104409E-4</v>
      </c>
      <c r="F108" s="403">
        <f>+'１次効果'!F196</f>
        <v>7.7785622486133536E-5</v>
      </c>
      <c r="G108" s="403">
        <f>+'１次効果'!G196</f>
        <v>6.1006540069987956E-5</v>
      </c>
      <c r="H108" s="403">
        <f>+'１次効果'!H196</f>
        <v>1.2669088257524728E-4</v>
      </c>
      <c r="I108" s="403">
        <f>+'１次効果'!I196</f>
        <v>1.0556182274223124E-4</v>
      </c>
      <c r="J108" s="403">
        <f>+'１次効果'!J196</f>
        <v>4.5610280910949252E-4</v>
      </c>
      <c r="K108" s="403">
        <f>+'１次効果'!K196</f>
        <v>3.3875543340208938E-4</v>
      </c>
      <c r="L108" s="403">
        <f>+'１次効果'!L196</f>
        <v>4.8892752334743302E-6</v>
      </c>
      <c r="M108" s="403">
        <f>+'１次効果'!M196</f>
        <v>1.7624415119121958E-4</v>
      </c>
      <c r="N108" s="403">
        <f>+'１次効果'!N196</f>
        <v>5.2741562619140379E-4</v>
      </c>
      <c r="O108" s="403">
        <f>+'１次効果'!O196</f>
        <v>2.5607731629988159E-4</v>
      </c>
      <c r="P108" s="403">
        <f>+'１次効果'!P196</f>
        <v>1.0219216988304571</v>
      </c>
      <c r="Q108" s="403">
        <f>+'１次効果'!Q196</f>
        <v>4.2855018082723715E-3</v>
      </c>
      <c r="R108" s="403">
        <f>+'１次効果'!R196</f>
        <v>1.0563817030006233E-3</v>
      </c>
      <c r="S108" s="403">
        <f>+'１次効果'!S196</f>
        <v>9.1336681992082642E-4</v>
      </c>
      <c r="T108" s="403">
        <f>+'１次効果'!T196</f>
        <v>9.5247827776705836E-4</v>
      </c>
      <c r="U108" s="403">
        <f>+'１次効果'!U196</f>
        <v>1.2188533135006458E-3</v>
      </c>
      <c r="V108" s="403">
        <f>+'１次効果'!V196</f>
        <v>4.7118488474989549E-3</v>
      </c>
      <c r="W108" s="403">
        <f>+'１次効果'!W196</f>
        <v>1.0784985319572048E-3</v>
      </c>
      <c r="X108" s="403">
        <f>+'１次効果'!X196</f>
        <v>1.5048129979995208E-3</v>
      </c>
      <c r="Y108" s="403">
        <f>+'１次効果'!Y196</f>
        <v>1.2516595189039838E-2</v>
      </c>
      <c r="Z108" s="403">
        <f>+'１次効果'!Z196</f>
        <v>5.3314872690637851E-4</v>
      </c>
      <c r="AA108" s="403">
        <f>+'１次効果'!AA196</f>
        <v>1.720765176423229E-4</v>
      </c>
      <c r="AB108" s="403">
        <f>+'１次効果'!AB196</f>
        <v>9.3897431143937974E-5</v>
      </c>
      <c r="AC108" s="403">
        <f>+'１次効果'!AC196</f>
        <v>6.7299356208636257E-5</v>
      </c>
      <c r="AD108" s="403">
        <f>+'１次効果'!AD196</f>
        <v>6.283830235743409E-5</v>
      </c>
      <c r="AE108" s="403">
        <f>+'１次効果'!AE196</f>
        <v>1.2768682359625371E-4</v>
      </c>
      <c r="AF108" s="403">
        <f>+'１次効果'!AF196</f>
        <v>3.2000781595133841E-5</v>
      </c>
      <c r="AG108" s="403">
        <f>+'１次効果'!AG196</f>
        <v>4.5184315630571395E-5</v>
      </c>
      <c r="AH108" s="403">
        <f>+'１次効果'!AH196</f>
        <v>1.1901194321012647E-4</v>
      </c>
      <c r="AI108" s="403">
        <f>+'１次効果'!AI196</f>
        <v>5.6808518876886419E-5</v>
      </c>
      <c r="AJ108" s="403">
        <f>+'１次効果'!AJ196</f>
        <v>9.9067840424351645E-5</v>
      </c>
      <c r="AK108" s="403">
        <f>+'１次効果'!AK196</f>
        <v>1.222629847042074E-4</v>
      </c>
      <c r="AL108" s="403">
        <f>+'１次効果'!AL196</f>
        <v>1.3876581473029297E-4</v>
      </c>
      <c r="AM108" s="403">
        <f>+'１次効果'!AM196</f>
        <v>9.7595546287921193E-5</v>
      </c>
      <c r="AN108" s="403">
        <f>+'１次効果'!AN196</f>
        <v>7.630071995600845E-5</v>
      </c>
      <c r="AO108" s="403">
        <f>+'１次効果'!AO196</f>
        <v>8.8236878324431556E-4</v>
      </c>
      <c r="AP108" s="405">
        <f>+'１次効果'!AP196</f>
        <v>1.752084795290538E-4</v>
      </c>
    </row>
    <row r="109" spans="2:42">
      <c r="B109" s="267">
        <f>'１次効果'!B64</f>
        <v>14</v>
      </c>
      <c r="C109" s="291" t="str">
        <f>'１次効果'!C64</f>
        <v>金属製品</v>
      </c>
      <c r="D109" s="403">
        <f>+'１次効果'!D197</f>
        <v>7.3053238188379563E-4</v>
      </c>
      <c r="E109" s="403">
        <f>+'１次効果'!E197</f>
        <v>5.776306823583302E-4</v>
      </c>
      <c r="F109" s="403">
        <f>+'１次効果'!F197</f>
        <v>7.9883980293968596E-4</v>
      </c>
      <c r="G109" s="403">
        <f>+'１次効果'!G197</f>
        <v>1.9308547363109556E-3</v>
      </c>
      <c r="H109" s="403">
        <f>+'１次効果'!H197</f>
        <v>2.0141838352183681E-3</v>
      </c>
      <c r="I109" s="403">
        <f>+'１次効果'!I197</f>
        <v>5.5905692010040997E-4</v>
      </c>
      <c r="J109" s="403">
        <f>+'１次効果'!J197</f>
        <v>5.4858610519430331E-3</v>
      </c>
      <c r="K109" s="403">
        <f>+'１次効果'!K197</f>
        <v>2.3792462150332497E-3</v>
      </c>
      <c r="L109" s="403">
        <f>+'１次効果'!L197</f>
        <v>1.2610320129136907E-4</v>
      </c>
      <c r="M109" s="403">
        <f>+'１次効果'!M197</f>
        <v>2.5819775147988811E-3</v>
      </c>
      <c r="N109" s="403">
        <f>+'１次効果'!N197</f>
        <v>3.395962036232103E-3</v>
      </c>
      <c r="O109" s="403">
        <f>+'１次効果'!O197</f>
        <v>1.8401168607818383E-3</v>
      </c>
      <c r="P109" s="403">
        <f>+'１次効果'!P197</f>
        <v>1.8130854274448357E-3</v>
      </c>
      <c r="Q109" s="403">
        <f>+'１次効果'!Q197</f>
        <v>1.0172871681627269</v>
      </c>
      <c r="R109" s="403">
        <f>+'１次効果'!R197</f>
        <v>1.1144375207503871E-2</v>
      </c>
      <c r="S109" s="403">
        <f>+'１次効果'!S197</f>
        <v>7.5813104513447879E-3</v>
      </c>
      <c r="T109" s="403">
        <f>+'１次効果'!T197</f>
        <v>1.4626559604511266E-2</v>
      </c>
      <c r="U109" s="403">
        <f>+'１次効果'!U197</f>
        <v>3.3520297321849527E-3</v>
      </c>
      <c r="V109" s="403">
        <f>+'１次効果'!V197</f>
        <v>8.6549470015055748E-3</v>
      </c>
      <c r="W109" s="403">
        <f>+'１次効果'!W197</f>
        <v>5.8546000739464459E-3</v>
      </c>
      <c r="X109" s="403">
        <f>+'１次効果'!X197</f>
        <v>2.5348517863340095E-3</v>
      </c>
      <c r="Y109" s="403">
        <f>+'１次効果'!Y197</f>
        <v>4.515756652445798E-3</v>
      </c>
      <c r="Z109" s="403">
        <f>+'１次効果'!Z197</f>
        <v>2.1052192701014497E-2</v>
      </c>
      <c r="AA109" s="403">
        <f>+'１次効果'!AA197</f>
        <v>7.8035069881557232E-4</v>
      </c>
      <c r="AB109" s="403">
        <f>+'１次効果'!AB197</f>
        <v>1.6517450387055431E-3</v>
      </c>
      <c r="AC109" s="403">
        <f>+'１次効果'!AC197</f>
        <v>3.0635414977714793E-4</v>
      </c>
      <c r="AD109" s="403">
        <f>+'１次効果'!AD197</f>
        <v>7.3984432131225396E-4</v>
      </c>
      <c r="AE109" s="403">
        <f>+'１次効果'!AE197</f>
        <v>2.9350815297051142E-4</v>
      </c>
      <c r="AF109" s="403">
        <f>+'１次効果'!AF197</f>
        <v>7.9879265487797801E-4</v>
      </c>
      <c r="AG109" s="403">
        <f>+'１次効果'!AG197</f>
        <v>1.017372990564354E-3</v>
      </c>
      <c r="AH109" s="403">
        <f>+'１次効果'!AH197</f>
        <v>4.5869893576544956E-4</v>
      </c>
      <c r="AI109" s="403">
        <f>+'１次効果'!AI197</f>
        <v>7.8335920425932112E-4</v>
      </c>
      <c r="AJ109" s="403">
        <f>+'１次効果'!AJ197</f>
        <v>4.1333124633263866E-4</v>
      </c>
      <c r="AK109" s="403">
        <f>+'１次効果'!AK197</f>
        <v>3.553384571531302E-4</v>
      </c>
      <c r="AL109" s="403">
        <f>+'１次効果'!AL197</f>
        <v>5.3636647593018343E-4</v>
      </c>
      <c r="AM109" s="403">
        <f>+'１次効果'!AM197</f>
        <v>6.7206158261234254E-4</v>
      </c>
      <c r="AN109" s="403">
        <f>+'１次効果'!AN197</f>
        <v>8.1201624407089223E-4</v>
      </c>
      <c r="AO109" s="403">
        <f>+'１次効果'!AO197</f>
        <v>9.9029584673730828E-4</v>
      </c>
      <c r="AP109" s="405">
        <f>+'１次効果'!AP197</f>
        <v>1.5436612608784488E-3</v>
      </c>
    </row>
    <row r="110" spans="2:42">
      <c r="B110" s="267">
        <f>'１次効果'!B65</f>
        <v>15</v>
      </c>
      <c r="C110" s="291" t="str">
        <f>'１次効果'!C65</f>
        <v>はん用機械</v>
      </c>
      <c r="D110" s="403">
        <f>+'１次効果'!D198</f>
        <v>4.4774234530612801E-5</v>
      </c>
      <c r="E110" s="403">
        <f>+'１次効果'!E198</f>
        <v>3.9267298451916645E-5</v>
      </c>
      <c r="F110" s="403">
        <f>+'１次効果'!F198</f>
        <v>4.3244599098703374E-5</v>
      </c>
      <c r="G110" s="403">
        <f>+'１次効果'!G198</f>
        <v>3.8045700886848646E-4</v>
      </c>
      <c r="H110" s="403">
        <f>+'１次効果'!H198</f>
        <v>4.1596457509920221E-5</v>
      </c>
      <c r="I110" s="403">
        <f>+'１次効果'!I198</f>
        <v>4.6503124708475987E-5</v>
      </c>
      <c r="J110" s="403">
        <f>+'１次効果'!J198</f>
        <v>6.2446461738214563E-5</v>
      </c>
      <c r="K110" s="403">
        <f>+'１次効果'!K198</f>
        <v>5.4997071411723562E-5</v>
      </c>
      <c r="L110" s="403">
        <f>+'１次効果'!L198</f>
        <v>8.7694341360421861E-6</v>
      </c>
      <c r="M110" s="403">
        <f>+'１次効果'!M198</f>
        <v>6.43459548791532E-5</v>
      </c>
      <c r="N110" s="403">
        <f>+'１次効果'!N198</f>
        <v>3.1951875660579492E-4</v>
      </c>
      <c r="O110" s="403">
        <f>+'１次効果'!O198</f>
        <v>1.0904376848264073E-4</v>
      </c>
      <c r="P110" s="403">
        <f>+'１次効果'!P198</f>
        <v>3.8966883001362627E-5</v>
      </c>
      <c r="Q110" s="403">
        <f>+'１次効果'!Q198</f>
        <v>1.195807748391255E-4</v>
      </c>
      <c r="R110" s="403">
        <f>+'１次効果'!R198</f>
        <v>1.0140092209917797</v>
      </c>
      <c r="S110" s="403">
        <f>+'１次効果'!S198</f>
        <v>3.0424681967074056E-3</v>
      </c>
      <c r="T110" s="403">
        <f>+'１次効果'!T198</f>
        <v>2.2808683307862124E-3</v>
      </c>
      <c r="U110" s="403">
        <f>+'１次効果'!U198</f>
        <v>2.2370898844799024E-4</v>
      </c>
      <c r="V110" s="403">
        <f>+'１次効果'!V198</f>
        <v>1.3338800921381462E-3</v>
      </c>
      <c r="W110" s="403">
        <f>+'１次効果'!W198</f>
        <v>2.7319226478945833E-4</v>
      </c>
      <c r="X110" s="403">
        <f>+'１次効果'!X198</f>
        <v>6.2377378828834074E-4</v>
      </c>
      <c r="Y110" s="403">
        <f>+'１次効果'!Y198</f>
        <v>4.8744212859125575E-5</v>
      </c>
      <c r="Z110" s="403">
        <f>+'１次効果'!Z198</f>
        <v>7.0466059550767721E-4</v>
      </c>
      <c r="AA110" s="403">
        <f>+'１次効果'!AA198</f>
        <v>9.3808671634783563E-5</v>
      </c>
      <c r="AB110" s="403">
        <f>+'１次効果'!AB198</f>
        <v>8.9699278535951407E-4</v>
      </c>
      <c r="AC110" s="403">
        <f>+'１次効果'!AC198</f>
        <v>8.3173452936808066E-5</v>
      </c>
      <c r="AD110" s="403">
        <f>+'１次効果'!AD198</f>
        <v>9.398374997566932E-5</v>
      </c>
      <c r="AE110" s="403">
        <f>+'１次効果'!AE198</f>
        <v>1.2796513937068205E-4</v>
      </c>
      <c r="AF110" s="403">
        <f>+'１次効果'!AF198</f>
        <v>4.3245083774350491E-5</v>
      </c>
      <c r="AG110" s="403">
        <f>+'１次効果'!AG198</f>
        <v>6.1909867716527814E-5</v>
      </c>
      <c r="AH110" s="403">
        <f>+'１次効果'!AH198</f>
        <v>1.3537360063068835E-4</v>
      </c>
      <c r="AI110" s="403">
        <f>+'１次効果'!AI198</f>
        <v>8.3730164772471058E-5</v>
      </c>
      <c r="AJ110" s="403">
        <f>+'１次効果'!AJ198</f>
        <v>9.6912650876876969E-5</v>
      </c>
      <c r="AK110" s="403">
        <f>+'１次効果'!AK198</f>
        <v>5.5397601616337177E-5</v>
      </c>
      <c r="AL110" s="403">
        <f>+'１次効果'!AL198</f>
        <v>5.3345990366050607E-5</v>
      </c>
      <c r="AM110" s="403">
        <f>+'１次効果'!AM198</f>
        <v>1.480397823701546E-3</v>
      </c>
      <c r="AN110" s="403">
        <f>+'１次効果'!AN198</f>
        <v>5.9171011762428156E-5</v>
      </c>
      <c r="AO110" s="403">
        <f>+'１次効果'!AO198</f>
        <v>2.1436899851494621E-5</v>
      </c>
      <c r="AP110" s="405">
        <f>+'１次効果'!AP198</f>
        <v>6.8367583355362054E-5</v>
      </c>
    </row>
    <row r="111" spans="2:42">
      <c r="B111" s="267">
        <f>'１次効果'!B66</f>
        <v>16</v>
      </c>
      <c r="C111" s="291" t="str">
        <f>'１次効果'!C66</f>
        <v>生産用機械</v>
      </c>
      <c r="D111" s="403">
        <f>+'１次効果'!D199</f>
        <v>9.6375554924907252E-5</v>
      </c>
      <c r="E111" s="403">
        <f>+'１次効果'!E199</f>
        <v>1.123820226069133E-4</v>
      </c>
      <c r="F111" s="403">
        <f>+'１次効果'!F199</f>
        <v>7.7672864448949947E-5</v>
      </c>
      <c r="G111" s="403">
        <f>+'１次効果'!G199</f>
        <v>3.2293903718455487E-4</v>
      </c>
      <c r="H111" s="403">
        <f>+'１次効果'!H199</f>
        <v>9.3776363053451876E-5</v>
      </c>
      <c r="I111" s="403">
        <f>+'１次効果'!I199</f>
        <v>1.0097552691004881E-4</v>
      </c>
      <c r="J111" s="403">
        <f>+'１次効果'!J199</f>
        <v>1.2570908826932428E-4</v>
      </c>
      <c r="K111" s="403">
        <f>+'１次効果'!K199</f>
        <v>1.1554637300732159E-4</v>
      </c>
      <c r="L111" s="403">
        <f>+'１次効果'!L199</f>
        <v>1.6795234341211876E-5</v>
      </c>
      <c r="M111" s="403">
        <f>+'１次効果'!M199</f>
        <v>3.3217563185818848E-4</v>
      </c>
      <c r="N111" s="403">
        <f>+'１次効果'!N199</f>
        <v>3.9830246362295666E-4</v>
      </c>
      <c r="O111" s="403">
        <f>+'１次効果'!O199</f>
        <v>2.108525826391627E-4</v>
      </c>
      <c r="P111" s="403">
        <f>+'１次効果'!P199</f>
        <v>1.0518246939731194E-4</v>
      </c>
      <c r="Q111" s="403">
        <f>+'１次効果'!Q199</f>
        <v>1.8729644858728336E-4</v>
      </c>
      <c r="R111" s="403">
        <f>+'１次効果'!R199</f>
        <v>1.0487042952120143E-3</v>
      </c>
      <c r="S111" s="403">
        <f>+'１次効果'!S199</f>
        <v>1.021483289279298</v>
      </c>
      <c r="T111" s="403">
        <f>+'１次効果'!T199</f>
        <v>4.322408776578241E-4</v>
      </c>
      <c r="U111" s="403">
        <f>+'１次効果'!U199</f>
        <v>6.9907452842993538E-4</v>
      </c>
      <c r="V111" s="403">
        <f>+'１次効果'!V199</f>
        <v>2.4287597279125297E-4</v>
      </c>
      <c r="W111" s="403">
        <f>+'１次効果'!W199</f>
        <v>1.6042369980146106E-4</v>
      </c>
      <c r="X111" s="403">
        <f>+'１次効果'!X199</f>
        <v>1.9992448759222935E-4</v>
      </c>
      <c r="Y111" s="403">
        <f>+'１次効果'!Y199</f>
        <v>9.8780532994382055E-5</v>
      </c>
      <c r="Z111" s="403">
        <f>+'１次効果'!Z199</f>
        <v>2.5442605654286791E-4</v>
      </c>
      <c r="AA111" s="403">
        <f>+'１次効果'!AA199</f>
        <v>1.8628604209295653E-4</v>
      </c>
      <c r="AB111" s="403">
        <f>+'１次効果'!AB199</f>
        <v>3.5529386665937926E-4</v>
      </c>
      <c r="AC111" s="403">
        <f>+'１次効果'!AC199</f>
        <v>1.7617335553507006E-4</v>
      </c>
      <c r="AD111" s="403">
        <f>+'１次効果'!AD199</f>
        <v>2.0980083434106605E-4</v>
      </c>
      <c r="AE111" s="403">
        <f>+'１次効果'!AE199</f>
        <v>2.981259167841326E-4</v>
      </c>
      <c r="AF111" s="403">
        <f>+'１次効果'!AF199</f>
        <v>6.1229195210611991E-5</v>
      </c>
      <c r="AG111" s="403">
        <f>+'１次効果'!AG199</f>
        <v>1.295592938303125E-4</v>
      </c>
      <c r="AH111" s="403">
        <f>+'１次効果'!AH199</f>
        <v>3.0590743727375286E-4</v>
      </c>
      <c r="AI111" s="403">
        <f>+'１次効果'!AI199</f>
        <v>1.4540377144446742E-4</v>
      </c>
      <c r="AJ111" s="403">
        <f>+'１次効果'!AJ199</f>
        <v>2.0098522940681013E-4</v>
      </c>
      <c r="AK111" s="403">
        <f>+'１次効果'!AK199</f>
        <v>1.1434911479241494E-4</v>
      </c>
      <c r="AL111" s="403">
        <f>+'１次効果'!AL199</f>
        <v>1.228773604670754E-4</v>
      </c>
      <c r="AM111" s="403">
        <f>+'１次効果'!AM199</f>
        <v>3.5848538133982934E-3</v>
      </c>
      <c r="AN111" s="403">
        <f>+'１次効果'!AN199</f>
        <v>1.1452837196424247E-4</v>
      </c>
      <c r="AO111" s="403">
        <f>+'１次効果'!AO199</f>
        <v>3.9227005384563505E-5</v>
      </c>
      <c r="AP111" s="405">
        <f>+'１次効果'!AP199</f>
        <v>1.251676864324004E-4</v>
      </c>
    </row>
    <row r="112" spans="2:42">
      <c r="B112" s="267">
        <f>'１次効果'!B67</f>
        <v>17</v>
      </c>
      <c r="C112" s="291" t="str">
        <f>'１次効果'!C67</f>
        <v>業務用機械</v>
      </c>
      <c r="D112" s="403">
        <f>+'１次効果'!D200</f>
        <v>2.0486102374042549E-5</v>
      </c>
      <c r="E112" s="403">
        <f>+'１次効果'!E200</f>
        <v>3.0313914861227488E-5</v>
      </c>
      <c r="F112" s="403">
        <f>+'１次効果'!F200</f>
        <v>1.9565493809793318E-5</v>
      </c>
      <c r="G112" s="403">
        <f>+'１次効果'!G200</f>
        <v>4.9023938201870734E-5</v>
      </c>
      <c r="H112" s="403">
        <f>+'１次効果'!H200</f>
        <v>1.8725465578070652E-5</v>
      </c>
      <c r="I112" s="403">
        <f>+'１次効果'!I200</f>
        <v>2.1927871899787306E-5</v>
      </c>
      <c r="J112" s="403">
        <f>+'１次効果'!J200</f>
        <v>2.2278672749506218E-5</v>
      </c>
      <c r="K112" s="403">
        <f>+'１次効果'!K200</f>
        <v>2.1484516855543339E-5</v>
      </c>
      <c r="L112" s="403">
        <f>+'１次効果'!L200</f>
        <v>2.8519281284356648E-6</v>
      </c>
      <c r="M112" s="403">
        <f>+'１次効果'!M200</f>
        <v>1.7877657223418806E-5</v>
      </c>
      <c r="N112" s="403">
        <f>+'１次効果'!N200</f>
        <v>3.8401533754435107E-5</v>
      </c>
      <c r="O112" s="403">
        <f>+'１次効果'!O200</f>
        <v>1.4009727996257558E-5</v>
      </c>
      <c r="P112" s="403">
        <f>+'１次効果'!P200</f>
        <v>1.6681972027369668E-5</v>
      </c>
      <c r="Q112" s="403">
        <f>+'１次効果'!Q200</f>
        <v>1.9755954631497488E-5</v>
      </c>
      <c r="R112" s="403">
        <f>+'１次効果'!R200</f>
        <v>1.3390459390894612E-4</v>
      </c>
      <c r="S112" s="403">
        <f>+'１次効果'!S200</f>
        <v>4.0297350860849082E-4</v>
      </c>
      <c r="T112" s="403">
        <f>+'１次効果'!T200</f>
        <v>1.012005976217029</v>
      </c>
      <c r="U112" s="403">
        <f>+'１次効果'!U200</f>
        <v>3.6063503343585145E-5</v>
      </c>
      <c r="V112" s="403">
        <f>+'１次効果'!V200</f>
        <v>5.565383754023962E-5</v>
      </c>
      <c r="W112" s="403">
        <f>+'１次効果'!W200</f>
        <v>2.4483881080908685E-5</v>
      </c>
      <c r="X112" s="403">
        <f>+'１次効果'!X200</f>
        <v>3.7792185208846754E-5</v>
      </c>
      <c r="Y112" s="403">
        <f>+'１次効果'!Y200</f>
        <v>2.9164994881953429E-5</v>
      </c>
      <c r="Z112" s="403">
        <f>+'１次効果'!Z200</f>
        <v>5.848452184496249E-5</v>
      </c>
      <c r="AA112" s="403">
        <f>+'１次効果'!AA200</f>
        <v>3.2757776971090559E-5</v>
      </c>
      <c r="AB112" s="403">
        <f>+'１次効果'!AB200</f>
        <v>6.267465519832679E-5</v>
      </c>
      <c r="AC112" s="403">
        <f>+'１次効果'!AC200</f>
        <v>3.9890428420535206E-5</v>
      </c>
      <c r="AD112" s="403">
        <f>+'１次効果'!AD200</f>
        <v>8.1404892453074639E-5</v>
      </c>
      <c r="AE112" s="403">
        <f>+'１次効果'!AE200</f>
        <v>6.1923113404269031E-5</v>
      </c>
      <c r="AF112" s="403">
        <f>+'１次効果'!AF200</f>
        <v>1.2441921054026082E-5</v>
      </c>
      <c r="AG112" s="403">
        <f>+'１次効果'!AG200</f>
        <v>2.992912238789756E-5</v>
      </c>
      <c r="AH112" s="403">
        <f>+'１次効果'!AH200</f>
        <v>6.423497034470664E-5</v>
      </c>
      <c r="AI112" s="403">
        <f>+'１次効果'!AI200</f>
        <v>1.885456448707836E-4</v>
      </c>
      <c r="AJ112" s="403">
        <f>+'１次効果'!AJ200</f>
        <v>4.4078449389849457E-5</v>
      </c>
      <c r="AK112" s="403">
        <f>+'１次効果'!AK200</f>
        <v>8.2554709719906156E-4</v>
      </c>
      <c r="AL112" s="403">
        <f>+'１次効果'!AL200</f>
        <v>2.9112009387738178E-5</v>
      </c>
      <c r="AM112" s="403">
        <f>+'１次効果'!AM200</f>
        <v>6.0382360325202686E-4</v>
      </c>
      <c r="AN112" s="403">
        <f>+'１次効果'!AN200</f>
        <v>8.4776434556748539E-5</v>
      </c>
      <c r="AO112" s="403">
        <f>+'１次効果'!AO200</f>
        <v>1.6366431329232628E-3</v>
      </c>
      <c r="AP112" s="405">
        <f>+'１次効果'!AP200</f>
        <v>4.5900064225170386E-5</v>
      </c>
    </row>
    <row r="113" spans="2:42">
      <c r="B113" s="267">
        <f>'１次効果'!B68</f>
        <v>18</v>
      </c>
      <c r="C113" s="291" t="str">
        <f>'１次効果'!C68</f>
        <v>電子部品</v>
      </c>
      <c r="D113" s="403">
        <f>+'１次効果'!D201</f>
        <v>9.0661318215500735E-5</v>
      </c>
      <c r="E113" s="403">
        <f>+'１次効果'!E201</f>
        <v>1.1501061146057137E-4</v>
      </c>
      <c r="F113" s="403">
        <f>+'１次効果'!F201</f>
        <v>9.5857600716250832E-5</v>
      </c>
      <c r="G113" s="403">
        <f>+'１次効果'!G201</f>
        <v>2.4205789445309392E-4</v>
      </c>
      <c r="H113" s="403">
        <f>+'１次効果'!H201</f>
        <v>8.8406315648434331E-5</v>
      </c>
      <c r="I113" s="403">
        <f>+'１次効果'!I201</f>
        <v>9.8771778911240825E-5</v>
      </c>
      <c r="J113" s="403">
        <f>+'１次効果'!J201</f>
        <v>1.0436276645166302E-4</v>
      </c>
      <c r="K113" s="403">
        <f>+'１次効果'!K201</f>
        <v>1.0608756311442105E-4</v>
      </c>
      <c r="L113" s="403">
        <f>+'１次効果'!L201</f>
        <v>1.3901972408846448E-5</v>
      </c>
      <c r="M113" s="403">
        <f>+'１次効果'!M201</f>
        <v>8.9016011253856655E-5</v>
      </c>
      <c r="N113" s="403">
        <f>+'１次効果'!N201</f>
        <v>1.8807890993392413E-4</v>
      </c>
      <c r="O113" s="403">
        <f>+'１次効果'!O201</f>
        <v>6.7451033780048612E-5</v>
      </c>
      <c r="P113" s="403">
        <f>+'１次効果'!P201</f>
        <v>1.8177986918485993E-4</v>
      </c>
      <c r="Q113" s="403">
        <f>+'１次効果'!Q201</f>
        <v>1.2219159926259119E-4</v>
      </c>
      <c r="R113" s="403">
        <f>+'１次効果'!R201</f>
        <v>3.9538358508260733E-4</v>
      </c>
      <c r="S113" s="403">
        <f>+'１次効果'!S201</f>
        <v>1.4920770548300091E-3</v>
      </c>
      <c r="T113" s="403">
        <f>+'１次効果'!T201</f>
        <v>2.1686669642151997E-2</v>
      </c>
      <c r="U113" s="403">
        <f>+'１次効果'!U201</f>
        <v>1.0354119517576372</v>
      </c>
      <c r="V113" s="403">
        <f>+'１次効果'!V201</f>
        <v>3.1977053440858357E-3</v>
      </c>
      <c r="W113" s="403">
        <f>+'１次効果'!W201</f>
        <v>3.2986547331882249E-2</v>
      </c>
      <c r="X113" s="403">
        <f>+'１次効果'!X201</f>
        <v>1.2807312811273775E-3</v>
      </c>
      <c r="Y113" s="403">
        <f>+'１次効果'!Y201</f>
        <v>3.3379414745721392E-4</v>
      </c>
      <c r="Z113" s="403">
        <f>+'１次効果'!Z201</f>
        <v>2.6249696664679709E-4</v>
      </c>
      <c r="AA113" s="403">
        <f>+'１次効果'!AA201</f>
        <v>1.6988562811006859E-4</v>
      </c>
      <c r="AB113" s="403">
        <f>+'１次効果'!AB201</f>
        <v>2.9817606519891711E-4</v>
      </c>
      <c r="AC113" s="403">
        <f>+'１次効果'!AC201</f>
        <v>1.7340289734092321E-4</v>
      </c>
      <c r="AD113" s="403">
        <f>+'１次効果'!AD201</f>
        <v>2.0298412674862718E-4</v>
      </c>
      <c r="AE113" s="403">
        <f>+'１次効果'!AE201</f>
        <v>2.941379395410625E-4</v>
      </c>
      <c r="AF113" s="403">
        <f>+'１次効果'!AF201</f>
        <v>5.9323339404818413E-5</v>
      </c>
      <c r="AG113" s="403">
        <f>+'１次効果'!AG201</f>
        <v>1.2760444337552658E-4</v>
      </c>
      <c r="AH113" s="403">
        <f>+'１次効果'!AH201</f>
        <v>3.4812633693678027E-4</v>
      </c>
      <c r="AI113" s="403">
        <f>+'１次効果'!AI201</f>
        <v>2.6583068472175027E-4</v>
      </c>
      <c r="AJ113" s="403">
        <f>+'１次効果'!AJ201</f>
        <v>2.466318449246445E-4</v>
      </c>
      <c r="AK113" s="403">
        <f>+'１次効果'!AK201</f>
        <v>1.3076184056086393E-4</v>
      </c>
      <c r="AL113" s="403">
        <f>+'１次効果'!AL201</f>
        <v>1.280629413936788E-4</v>
      </c>
      <c r="AM113" s="403">
        <f>+'１次効果'!AM201</f>
        <v>3.1652748877089736E-3</v>
      </c>
      <c r="AN113" s="403">
        <f>+'１次効果'!AN201</f>
        <v>1.1681466325130186E-4</v>
      </c>
      <c r="AO113" s="403">
        <f>+'１次効果'!AO201</f>
        <v>3.4066451748904847E-3</v>
      </c>
      <c r="AP113" s="405">
        <f>+'１次効果'!AP201</f>
        <v>1.3404291167245803E-4</v>
      </c>
    </row>
    <row r="114" spans="2:42">
      <c r="B114" s="267">
        <f>'１次効果'!B69</f>
        <v>19</v>
      </c>
      <c r="C114" s="291" t="str">
        <f>'１次効果'!C69</f>
        <v>電気機械</v>
      </c>
      <c r="D114" s="403">
        <f>+'１次効果'!D202</f>
        <v>1.2958041268495532E-5</v>
      </c>
      <c r="E114" s="403">
        <f>+'１次効果'!E202</f>
        <v>1.0532117339922918E-5</v>
      </c>
      <c r="F114" s="403">
        <f>+'１次効果'!F202</f>
        <v>1.0495586022200493E-4</v>
      </c>
      <c r="G114" s="403">
        <f>+'１次効果'!G202</f>
        <v>4.3464307336811256E-5</v>
      </c>
      <c r="H114" s="403">
        <f>+'１次効果'!H202</f>
        <v>1.3022881551069981E-5</v>
      </c>
      <c r="I114" s="403">
        <f>+'１次効果'!I202</f>
        <v>1.1918215305623075E-5</v>
      </c>
      <c r="J114" s="403">
        <f>+'１次効果'!J202</f>
        <v>1.6032680247672161E-5</v>
      </c>
      <c r="K114" s="403">
        <f>+'１次効果'!K202</f>
        <v>1.3537450411494251E-5</v>
      </c>
      <c r="L114" s="403">
        <f>+'１次効果'!L202</f>
        <v>1.957484006716609E-6</v>
      </c>
      <c r="M114" s="403">
        <f>+'１次効果'!M202</f>
        <v>1.2022062695395048E-5</v>
      </c>
      <c r="N114" s="403">
        <f>+'１次効果'!N202</f>
        <v>2.5187391102689634E-5</v>
      </c>
      <c r="O114" s="403">
        <f>+'１次効果'!O202</f>
        <v>9.5580337965300283E-6</v>
      </c>
      <c r="P114" s="403">
        <f>+'１次効果'!P202</f>
        <v>1.9869093372848894E-5</v>
      </c>
      <c r="Q114" s="403">
        <f>+'１次効果'!Q202</f>
        <v>3.0029100370462596E-5</v>
      </c>
      <c r="R114" s="403">
        <f>+'１次効果'!R202</f>
        <v>2.2930227071613348E-4</v>
      </c>
      <c r="S114" s="403">
        <f>+'１次効果'!S202</f>
        <v>8.8811123985870941E-4</v>
      </c>
      <c r="T114" s="403">
        <f>+'１次効果'!T202</f>
        <v>8.4541518298270751E-4</v>
      </c>
      <c r="U114" s="403">
        <f>+'１次効果'!U202</f>
        <v>2.8031713164868466E-4</v>
      </c>
      <c r="V114" s="403">
        <f>+'１次効果'!V202</f>
        <v>1.0068780049442461</v>
      </c>
      <c r="W114" s="403">
        <f>+'１次効果'!W202</f>
        <v>8.346352037429404E-4</v>
      </c>
      <c r="X114" s="403">
        <f>+'１次効果'!X202</f>
        <v>1.8311429547574081E-3</v>
      </c>
      <c r="Y114" s="403">
        <f>+'１次効果'!Y202</f>
        <v>3.1980359688414079E-5</v>
      </c>
      <c r="Z114" s="403">
        <f>+'１次効果'!Z202</f>
        <v>2.6637756104686125E-4</v>
      </c>
      <c r="AA114" s="403">
        <f>+'１次効果'!AA202</f>
        <v>2.5316855845444274E-5</v>
      </c>
      <c r="AB114" s="403">
        <f>+'１次効果'!AB202</f>
        <v>5.4479835697620369E-5</v>
      </c>
      <c r="AC114" s="403">
        <f>+'１次効果'!AC202</f>
        <v>1.9909138361160266E-5</v>
      </c>
      <c r="AD114" s="403">
        <f>+'１次効果'!AD202</f>
        <v>2.8063409051309167E-5</v>
      </c>
      <c r="AE114" s="403">
        <f>+'１次効果'!AE202</f>
        <v>3.1689559542093629E-5</v>
      </c>
      <c r="AF114" s="403">
        <f>+'１次効果'!AF202</f>
        <v>1.3369189872641283E-5</v>
      </c>
      <c r="AG114" s="403">
        <f>+'１次効果'!AG202</f>
        <v>2.8080602582405708E-5</v>
      </c>
      <c r="AH114" s="403">
        <f>+'１次効果'!AH202</f>
        <v>3.581975977133343E-5</v>
      </c>
      <c r="AI114" s="403">
        <f>+'１次効果'!AI202</f>
        <v>5.156013623753454E-5</v>
      </c>
      <c r="AJ114" s="403">
        <f>+'１次効果'!AJ202</f>
        <v>5.7160574276272899E-5</v>
      </c>
      <c r="AK114" s="403">
        <f>+'１次効果'!AK202</f>
        <v>1.5256325490634868E-5</v>
      </c>
      <c r="AL114" s="403">
        <f>+'１次効果'!AL202</f>
        <v>1.3311133130414856E-5</v>
      </c>
      <c r="AM114" s="403">
        <f>+'１次効果'!AM202</f>
        <v>3.5545731554220136E-4</v>
      </c>
      <c r="AN114" s="403">
        <f>+'１次効果'!AN202</f>
        <v>1.8038517792414796E-5</v>
      </c>
      <c r="AO114" s="403">
        <f>+'１次効果'!AO202</f>
        <v>8.475940375746818E-6</v>
      </c>
      <c r="AP114" s="405">
        <f>+'１次効果'!AP202</f>
        <v>3.1514682678427484E-5</v>
      </c>
    </row>
    <row r="115" spans="2:42">
      <c r="B115" s="267">
        <f>'１次効果'!B70</f>
        <v>20</v>
      </c>
      <c r="C115" s="291" t="str">
        <f>'１次効果'!C70</f>
        <v>情報通信機器</v>
      </c>
      <c r="D115" s="403">
        <f>+'１次効果'!D203</f>
        <v>6.5072329851540311E-6</v>
      </c>
      <c r="E115" s="403">
        <f>+'１次効果'!E203</f>
        <v>2.0852590016140796E-5</v>
      </c>
      <c r="F115" s="403">
        <f>+'１次効果'!F203</f>
        <v>2.1504631761264629E-5</v>
      </c>
      <c r="G115" s="403">
        <f>+'１次効果'!G203</f>
        <v>1.5639023339741842E-5</v>
      </c>
      <c r="H115" s="403">
        <f>+'１次効果'!H203</f>
        <v>7.9194642647802471E-6</v>
      </c>
      <c r="I115" s="403">
        <f>+'１次効果'!I203</f>
        <v>6.8198695589189736E-6</v>
      </c>
      <c r="J115" s="403">
        <f>+'１次効果'!J203</f>
        <v>8.0220772919761594E-6</v>
      </c>
      <c r="K115" s="403">
        <f>+'１次効果'!K203</f>
        <v>9.385478574191602E-6</v>
      </c>
      <c r="L115" s="403">
        <f>+'１次効果'!L203</f>
        <v>1.8410755927142616E-6</v>
      </c>
      <c r="M115" s="403">
        <f>+'１次効果'!M203</f>
        <v>7.0782006149969554E-6</v>
      </c>
      <c r="N115" s="403">
        <f>+'１次効果'!N203</f>
        <v>1.970589135584307E-5</v>
      </c>
      <c r="O115" s="403">
        <f>+'１次効果'!O203</f>
        <v>5.4515702474439721E-6</v>
      </c>
      <c r="P115" s="403">
        <f>+'１次効果'!P203</f>
        <v>6.1018924872361218E-6</v>
      </c>
      <c r="Q115" s="403">
        <f>+'１次効果'!Q203</f>
        <v>9.9424949115556248E-6</v>
      </c>
      <c r="R115" s="403">
        <f>+'１次効果'!R203</f>
        <v>1.871713973771986E-5</v>
      </c>
      <c r="S115" s="403">
        <f>+'１次効果'!S203</f>
        <v>2.9591601502696584E-5</v>
      </c>
      <c r="T115" s="403">
        <f>+'１次効果'!T203</f>
        <v>7.1684020257219947E-6</v>
      </c>
      <c r="U115" s="403">
        <f>+'１次効果'!U203</f>
        <v>1.3868676667751478E-5</v>
      </c>
      <c r="V115" s="403">
        <f>+'１次効果'!V203</f>
        <v>9.6838261426931759E-6</v>
      </c>
      <c r="W115" s="403">
        <f>+'１次効果'!W203</f>
        <v>1.0025455040197724</v>
      </c>
      <c r="X115" s="403">
        <f>+'１次効果'!X203</f>
        <v>8.4796523140694569E-4</v>
      </c>
      <c r="Y115" s="403">
        <f>+'１次効果'!Y203</f>
        <v>6.2859367408672382E-6</v>
      </c>
      <c r="Z115" s="403">
        <f>+'１次効果'!Z203</f>
        <v>1.7807740388349659E-4</v>
      </c>
      <c r="AA115" s="403">
        <f>+'１次効果'!AA203</f>
        <v>1.5564193337370922E-5</v>
      </c>
      <c r="AB115" s="403">
        <f>+'１次効果'!AB203</f>
        <v>2.667557916312945E-5</v>
      </c>
      <c r="AC115" s="403">
        <f>+'１次効果'!AC203</f>
        <v>1.2182431602343342E-5</v>
      </c>
      <c r="AD115" s="403">
        <f>+'１次効果'!AD203</f>
        <v>2.909390682300954E-5</v>
      </c>
      <c r="AE115" s="403">
        <f>+'１次効果'!AE203</f>
        <v>2.650842027960767E-5</v>
      </c>
      <c r="AF115" s="403">
        <f>+'１次効果'!AF203</f>
        <v>1.0850412973907951E-5</v>
      </c>
      <c r="AG115" s="403">
        <f>+'１次効果'!AG203</f>
        <v>2.1639441870954327E-5</v>
      </c>
      <c r="AH115" s="403">
        <f>+'１次効果'!AH203</f>
        <v>2.7514708951521551E-5</v>
      </c>
      <c r="AI115" s="403">
        <f>+'１次効果'!AI203</f>
        <v>1.1045529098864968E-4</v>
      </c>
      <c r="AJ115" s="403">
        <f>+'１次効果'!AJ203</f>
        <v>1.7802513370107506E-5</v>
      </c>
      <c r="AK115" s="403">
        <f>+'１次効果'!AK203</f>
        <v>8.5185279091186686E-6</v>
      </c>
      <c r="AL115" s="403">
        <f>+'１次効果'!AL203</f>
        <v>9.6735737341780817E-6</v>
      </c>
      <c r="AM115" s="403">
        <f>+'１次効果'!AM203</f>
        <v>1.7041537029875643E-4</v>
      </c>
      <c r="AN115" s="403">
        <f>+'１次効果'!AN203</f>
        <v>1.9342300006670333E-5</v>
      </c>
      <c r="AO115" s="403">
        <f>+'１次効果'!AO203</f>
        <v>3.6983189805152417E-6</v>
      </c>
      <c r="AP115" s="405">
        <f>+'１次効果'!AP203</f>
        <v>2.472726115971043E-5</v>
      </c>
    </row>
    <row r="116" spans="2:42">
      <c r="B116" s="267">
        <f>'１次効果'!B71</f>
        <v>21</v>
      </c>
      <c r="C116" s="291" t="str">
        <f>'１次効果'!C71</f>
        <v>輸送機械</v>
      </c>
      <c r="D116" s="403">
        <f>+'１次効果'!D204</f>
        <v>4.2429526019270434E-4</v>
      </c>
      <c r="E116" s="403">
        <f>+'１次効果'!E204</f>
        <v>4.7948797519082882E-4</v>
      </c>
      <c r="F116" s="403">
        <f>+'１次効果'!F204</f>
        <v>2.0026428348316725E-2</v>
      </c>
      <c r="G116" s="403">
        <f>+'１次効果'!G204</f>
        <v>8.6962281235175251E-4</v>
      </c>
      <c r="H116" s="403">
        <f>+'１次効果'!H204</f>
        <v>9.9132655566979604E-4</v>
      </c>
      <c r="I116" s="403">
        <f>+'１次効果'!I204</f>
        <v>3.6626790784860161E-4</v>
      </c>
      <c r="J116" s="403">
        <f>+'１次効果'!J204</f>
        <v>4.7179492884081057E-4</v>
      </c>
      <c r="K116" s="403">
        <f>+'１次効果'!K204</f>
        <v>3.8646448173491616E-4</v>
      </c>
      <c r="L116" s="403">
        <f>+'１次効果'!L204</f>
        <v>1.1992225741677292E-4</v>
      </c>
      <c r="M116" s="403">
        <f>+'１次効果'!M204</f>
        <v>3.1384677322975892E-4</v>
      </c>
      <c r="N116" s="403">
        <f>+'１次効果'!N204</f>
        <v>7.1434253108390122E-4</v>
      </c>
      <c r="O116" s="403">
        <f>+'１次効果'!O204</f>
        <v>3.5511041825486559E-4</v>
      </c>
      <c r="P116" s="403">
        <f>+'１次効果'!P204</f>
        <v>3.5380133305670997E-4</v>
      </c>
      <c r="Q116" s="403">
        <f>+'１次効果'!Q204</f>
        <v>3.5353491722599364E-4</v>
      </c>
      <c r="R116" s="403">
        <f>+'１次効果'!R204</f>
        <v>3.7295912576473973E-4</v>
      </c>
      <c r="S116" s="403">
        <f>+'１次効果'!S204</f>
        <v>3.6603060401973911E-4</v>
      </c>
      <c r="T116" s="403">
        <f>+'１次効果'!T204</f>
        <v>3.57143015481825E-4</v>
      </c>
      <c r="U116" s="403">
        <f>+'１次効果'!U204</f>
        <v>4.1663409206731263E-4</v>
      </c>
      <c r="V116" s="403">
        <f>+'１次効果'!V204</f>
        <v>3.3771606882358475E-4</v>
      </c>
      <c r="W116" s="403">
        <f>+'１次効果'!W204</f>
        <v>2.794081074058895E-4</v>
      </c>
      <c r="X116" s="403">
        <f>+'１次効果'!X204</f>
        <v>1.173423689863208</v>
      </c>
      <c r="Y116" s="403">
        <f>+'１次効果'!Y204</f>
        <v>3.8767148495480903E-4</v>
      </c>
      <c r="Z116" s="403">
        <f>+'１次効果'!Z204</f>
        <v>7.449408794129211E-4</v>
      </c>
      <c r="AA116" s="403">
        <f>+'１次効果'!AA204</f>
        <v>6.0181663918458148E-4</v>
      </c>
      <c r="AB116" s="403">
        <f>+'１次効果'!AB204</f>
        <v>8.456300571836145E-4</v>
      </c>
      <c r="AC116" s="403">
        <f>+'１次効果'!AC204</f>
        <v>6.9701776381195777E-4</v>
      </c>
      <c r="AD116" s="403">
        <f>+'１次効果'!AD204</f>
        <v>5.7599511275084744E-4</v>
      </c>
      <c r="AE116" s="403">
        <f>+'１次効果'!AE204</f>
        <v>8.4748253878751774E-4</v>
      </c>
      <c r="AF116" s="403">
        <f>+'１次効果'!AF204</f>
        <v>1.6887350632336954E-4</v>
      </c>
      <c r="AG116" s="403">
        <f>+'１次効果'!AG204</f>
        <v>6.6889951309332231E-3</v>
      </c>
      <c r="AH116" s="403">
        <f>+'１次効果'!AH204</f>
        <v>7.935630789548102E-4</v>
      </c>
      <c r="AI116" s="403">
        <f>+'１次効果'!AI204</f>
        <v>2.1956975402047181E-3</v>
      </c>
      <c r="AJ116" s="403">
        <f>+'１次効果'!AJ204</f>
        <v>6.3157867278387358E-4</v>
      </c>
      <c r="AK116" s="403">
        <f>+'１次効果'!AK204</f>
        <v>3.4140809696297722E-4</v>
      </c>
      <c r="AL116" s="403">
        <f>+'１次効果'!AL204</f>
        <v>3.7205022365588972E-4</v>
      </c>
      <c r="AM116" s="403">
        <f>+'１次効果'!AM204</f>
        <v>8.4391984985714499E-3</v>
      </c>
      <c r="AN116" s="403">
        <f>+'１次効果'!AN204</f>
        <v>4.7393322897018716E-4</v>
      </c>
      <c r="AO116" s="403">
        <f>+'１次効果'!AO204</f>
        <v>3.6866715984682532E-4</v>
      </c>
      <c r="AP116" s="405">
        <f>+'１次効果'!AP204</f>
        <v>8.1804529790835564E-4</v>
      </c>
    </row>
    <row r="117" spans="2:42">
      <c r="B117" s="267">
        <f>'１次効果'!B72</f>
        <v>22</v>
      </c>
      <c r="C117" s="291" t="str">
        <f>'１次効果'!C72</f>
        <v>その他の製造工業製品</v>
      </c>
      <c r="D117" s="403">
        <f>+'１次効果'!D205</f>
        <v>4.055673745183664E-3</v>
      </c>
      <c r="E117" s="403">
        <f>+'１次効果'!E205</f>
        <v>1.9354621232566264E-2</v>
      </c>
      <c r="F117" s="403">
        <f>+'１次効果'!F205</f>
        <v>3.5106734286112704E-3</v>
      </c>
      <c r="G117" s="403">
        <f>+'１次効果'!G205</f>
        <v>3.0484913382177159E-3</v>
      </c>
      <c r="H117" s="403">
        <f>+'１次効果'!H205</f>
        <v>4.2945604949554293E-3</v>
      </c>
      <c r="I117" s="403">
        <f>+'１次効果'!I205</f>
        <v>6.7370470506286986E-3</v>
      </c>
      <c r="J117" s="403">
        <f>+'１次効果'!J205</f>
        <v>1.5750941990135055E-2</v>
      </c>
      <c r="K117" s="403">
        <f>+'１次効果'!K205</f>
        <v>2.9713088749609129E-3</v>
      </c>
      <c r="L117" s="403">
        <f>+'１次効果'!L205</f>
        <v>2.0401865182644E-4</v>
      </c>
      <c r="M117" s="403">
        <f>+'１次効果'!M205</f>
        <v>4.2846414458689256E-3</v>
      </c>
      <c r="N117" s="403">
        <f>+'１次効果'!N205</f>
        <v>9.156627851416228E-3</v>
      </c>
      <c r="O117" s="403">
        <f>+'１次効果'!O205</f>
        <v>8.9949404434241827E-3</v>
      </c>
      <c r="P117" s="403">
        <f>+'１次効果'!P205</f>
        <v>3.25431365570268E-2</v>
      </c>
      <c r="Q117" s="403">
        <f>+'１次効果'!Q205</f>
        <v>1.6287183641259184E-3</v>
      </c>
      <c r="R117" s="403">
        <f>+'１次効果'!R205</f>
        <v>1.4851837154083454E-3</v>
      </c>
      <c r="S117" s="403">
        <f>+'１次効果'!S205</f>
        <v>2.6064163583223022E-3</v>
      </c>
      <c r="T117" s="403">
        <f>+'１次効果'!T205</f>
        <v>3.7157827745478021E-3</v>
      </c>
      <c r="U117" s="403">
        <f>+'１次効果'!U205</f>
        <v>2.7672105460951656E-3</v>
      </c>
      <c r="V117" s="403">
        <f>+'１次効果'!V205</f>
        <v>1.5073738940768802E-3</v>
      </c>
      <c r="W117" s="403">
        <f>+'１次効果'!W205</f>
        <v>3.117954344916329E-3</v>
      </c>
      <c r="X117" s="403">
        <f>+'１次効果'!X205</f>
        <v>1.2772156955544363E-3</v>
      </c>
      <c r="Y117" s="403">
        <f>+'１次効果'!Y205</f>
        <v>1.0166527824219067</v>
      </c>
      <c r="Z117" s="403">
        <f>+'１次効果'!Z205</f>
        <v>2.5766727354191981E-3</v>
      </c>
      <c r="AA117" s="403">
        <f>+'１次効果'!AA205</f>
        <v>1.1121618468978823E-2</v>
      </c>
      <c r="AB117" s="403">
        <f>+'１次効果'!AB205</f>
        <v>3.0740867548803984E-3</v>
      </c>
      <c r="AC117" s="403">
        <f>+'１次効果'!AC205</f>
        <v>4.556174499019244E-3</v>
      </c>
      <c r="AD117" s="403">
        <f>+'１次効果'!AD205</f>
        <v>4.1799689136334797E-3</v>
      </c>
      <c r="AE117" s="403">
        <f>+'１次効果'!AE205</f>
        <v>9.5607790531164558E-3</v>
      </c>
      <c r="AF117" s="403">
        <f>+'１次効果'!AF205</f>
        <v>1.2390833482698082E-3</v>
      </c>
      <c r="AG117" s="403">
        <f>+'１次効果'!AG205</f>
        <v>2.0023348838958234E-3</v>
      </c>
      <c r="AH117" s="403">
        <f>+'１次効果'!AH205</f>
        <v>8.2786864440836695E-3</v>
      </c>
      <c r="AI117" s="403">
        <f>+'１次効果'!AI205</f>
        <v>3.1456610490013504E-3</v>
      </c>
      <c r="AJ117" s="403">
        <f>+'１次効果'!AJ205</f>
        <v>6.8746195509085933E-3</v>
      </c>
      <c r="AK117" s="403">
        <f>+'１次効果'!AK205</f>
        <v>2.4599156817484763E-3</v>
      </c>
      <c r="AL117" s="403">
        <f>+'１次効果'!AL205</f>
        <v>1.0159022988867075E-2</v>
      </c>
      <c r="AM117" s="403">
        <f>+'１次効果'!AM205</f>
        <v>3.2741340066698246E-3</v>
      </c>
      <c r="AN117" s="403">
        <f>+'１次効果'!AN205</f>
        <v>3.8503897773983879E-3</v>
      </c>
      <c r="AO117" s="403">
        <f>+'１次効果'!AO205</f>
        <v>6.5526499117686821E-2</v>
      </c>
      <c r="AP117" s="405">
        <f>+'１次効果'!AP205</f>
        <v>1.5836992924610448E-3</v>
      </c>
    </row>
    <row r="118" spans="2:42">
      <c r="B118" s="267">
        <f>'１次効果'!B73</f>
        <v>23</v>
      </c>
      <c r="C118" s="291" t="str">
        <f>'１次効果'!C73</f>
        <v>建設</v>
      </c>
      <c r="D118" s="403">
        <f>+'１次効果'!D206</f>
        <v>6.2351482384627992E-3</v>
      </c>
      <c r="E118" s="403">
        <f>+'１次効果'!E206</f>
        <v>2.2630367856185775E-3</v>
      </c>
      <c r="F118" s="403">
        <f>+'１次効果'!F206</f>
        <v>2.6515914085557383E-3</v>
      </c>
      <c r="G118" s="403">
        <f>+'１次効果'!G206</f>
        <v>1.0883645888431624E-2</v>
      </c>
      <c r="H118" s="403">
        <f>+'１次効果'!H206</f>
        <v>2.2049746706264547E-3</v>
      </c>
      <c r="I118" s="403">
        <f>+'１次効果'!I206</f>
        <v>5.670282435266908E-3</v>
      </c>
      <c r="J118" s="403">
        <f>+'１次効果'!J206</f>
        <v>9.8118581669086775E-3</v>
      </c>
      <c r="K118" s="403">
        <f>+'１次効果'!K206</f>
        <v>6.9784001549069883E-3</v>
      </c>
      <c r="L118" s="403">
        <f>+'１次効果'!L206</f>
        <v>7.1130691826436297E-4</v>
      </c>
      <c r="M118" s="403">
        <f>+'１次効果'!M206</f>
        <v>5.7149392245736908E-3</v>
      </c>
      <c r="N118" s="403">
        <f>+'１次効果'!N206</f>
        <v>1.1934621421978419E-2</v>
      </c>
      <c r="O118" s="403">
        <f>+'１次効果'!O206</f>
        <v>7.3664895574149123E-3</v>
      </c>
      <c r="P118" s="403">
        <f>+'１次効果'!P206</f>
        <v>5.902515123351256E-3</v>
      </c>
      <c r="Q118" s="403">
        <f>+'１次効果'!Q206</f>
        <v>9.0029639577543924E-3</v>
      </c>
      <c r="R118" s="403">
        <f>+'１次効果'!R206</f>
        <v>5.9880230659165382E-3</v>
      </c>
      <c r="S118" s="403">
        <f>+'１次効果'!S206</f>
        <v>3.3144734113123159E-3</v>
      </c>
      <c r="T118" s="403">
        <f>+'１次効果'!T206</f>
        <v>2.3454756857283847E-3</v>
      </c>
      <c r="U118" s="403">
        <f>+'１次効果'!U206</f>
        <v>4.9561415153930484E-3</v>
      </c>
      <c r="V118" s="403">
        <f>+'１次効果'!V206</f>
        <v>4.1544931064063434E-3</v>
      </c>
      <c r="W118" s="403">
        <f>+'１次効果'!W206</f>
        <v>3.935745963897723E-3</v>
      </c>
      <c r="X118" s="403">
        <f>+'１次効果'!X206</f>
        <v>1.5864669591371177E-3</v>
      </c>
      <c r="Y118" s="403">
        <f>+'１次効果'!Y206</f>
        <v>3.4087376861875081E-3</v>
      </c>
      <c r="Z118" s="403">
        <f>+'１次効果'!Z206</f>
        <v>1.0026172369383943</v>
      </c>
      <c r="AA118" s="403">
        <f>+'１次効果'!AA206</f>
        <v>2.5590817455155339E-2</v>
      </c>
      <c r="AB118" s="403">
        <f>+'１次効果'!AB206</f>
        <v>6.4171940981431003E-2</v>
      </c>
      <c r="AC118" s="403">
        <f>+'１次効果'!AC206</f>
        <v>7.0132481783583304E-3</v>
      </c>
      <c r="AD118" s="403">
        <f>+'１次効果'!AD206</f>
        <v>7.0161169482145149E-3</v>
      </c>
      <c r="AE118" s="403">
        <f>+'１次効果'!AE206</f>
        <v>6.0447109167655897E-3</v>
      </c>
      <c r="AF118" s="403">
        <f>+'１次効果'!AF206</f>
        <v>2.9661818095381438E-2</v>
      </c>
      <c r="AG118" s="403">
        <f>+'１次効果'!AG206</f>
        <v>7.3413292245164017E-3</v>
      </c>
      <c r="AH118" s="403">
        <f>+'１次効果'!AH206</f>
        <v>9.6914966366609245E-3</v>
      </c>
      <c r="AI118" s="403">
        <f>+'１次効果'!AI206</f>
        <v>7.4242848335971364E-3</v>
      </c>
      <c r="AJ118" s="403">
        <f>+'１次効果'!AJ206</f>
        <v>1.1541701509834018E-2</v>
      </c>
      <c r="AK118" s="403">
        <f>+'１次効果'!AK206</f>
        <v>4.825101302811087E-3</v>
      </c>
      <c r="AL118" s="403">
        <f>+'１次効果'!AL206</f>
        <v>2.6511009977865574E-3</v>
      </c>
      <c r="AM118" s="403">
        <f>+'１次効果'!AM206</f>
        <v>2.6498555912758269E-3</v>
      </c>
      <c r="AN118" s="403">
        <f>+'１次効果'!AN206</f>
        <v>6.0000146694752787E-3</v>
      </c>
      <c r="AO118" s="403">
        <f>+'１次効果'!AO206</f>
        <v>1.8504570724141235E-3</v>
      </c>
      <c r="AP118" s="405">
        <f>+'１次効果'!AP206</f>
        <v>2.1037223431487107E-2</v>
      </c>
    </row>
    <row r="119" spans="2:42">
      <c r="B119" s="267">
        <f>'１次効果'!B74</f>
        <v>24</v>
      </c>
      <c r="C119" s="291" t="str">
        <f>'１次効果'!C74</f>
        <v>電力・ガス・熱供給</v>
      </c>
      <c r="D119" s="403">
        <f>+'１次効果'!D207</f>
        <v>1.5806749055788674E-2</v>
      </c>
      <c r="E119" s="403">
        <f>+'１次効果'!E207</f>
        <v>6.6829807392483082E-3</v>
      </c>
      <c r="F119" s="403">
        <f>+'１次効果'!F207</f>
        <v>8.4568166405973155E-3</v>
      </c>
      <c r="G119" s="403">
        <f>+'１次効果'!G207</f>
        <v>2.4416007974140463E-2</v>
      </c>
      <c r="H119" s="403">
        <f>+'１次効果'!H207</f>
        <v>1.2940951868182378E-2</v>
      </c>
      <c r="I119" s="403">
        <f>+'１次効果'!I207</f>
        <v>2.5261949493506321E-2</v>
      </c>
      <c r="J119" s="403">
        <f>+'１次効果'!J207</f>
        <v>5.8756149410096645E-2</v>
      </c>
      <c r="K119" s="403">
        <f>+'１次効果'!K207</f>
        <v>3.2229744085379326E-2</v>
      </c>
      <c r="L119" s="403">
        <f>+'１次効果'!L207</f>
        <v>5.4329131550730752E-3</v>
      </c>
      <c r="M119" s="403">
        <f>+'１次効果'!M207</f>
        <v>2.4793237239720902E-2</v>
      </c>
      <c r="N119" s="403">
        <f>+'１次効果'!N207</f>
        <v>5.8127379022422578E-2</v>
      </c>
      <c r="O119" s="403">
        <f>+'１次効果'!O207</f>
        <v>6.5484330862370904E-2</v>
      </c>
      <c r="P119" s="403">
        <f>+'１次効果'!P207</f>
        <v>2.9505586878352641E-2</v>
      </c>
      <c r="Q119" s="403">
        <f>+'１次効果'!Q207</f>
        <v>2.4042095871261233E-2</v>
      </c>
      <c r="R119" s="403">
        <f>+'１次効果'!R207</f>
        <v>2.6419020573624431E-2</v>
      </c>
      <c r="S119" s="403">
        <f>+'１次効果'!S207</f>
        <v>1.3263262957993089E-2</v>
      </c>
      <c r="T119" s="403">
        <f>+'１次効果'!T207</f>
        <v>1.3736006138228727E-2</v>
      </c>
      <c r="U119" s="403">
        <f>+'１次効果'!U207</f>
        <v>3.7781359644909709E-2</v>
      </c>
      <c r="V119" s="403">
        <f>+'１次効果'!V207</f>
        <v>9.6678615637651125E-3</v>
      </c>
      <c r="W119" s="403">
        <f>+'１次効果'!W207</f>
        <v>9.5279822203159538E-3</v>
      </c>
      <c r="X119" s="403">
        <f>+'１次効果'!X207</f>
        <v>1.3415526128607648E-2</v>
      </c>
      <c r="Y119" s="403">
        <f>+'１次効果'!Y207</f>
        <v>1.5169347008142643E-2</v>
      </c>
      <c r="Z119" s="403">
        <f>+'１次効果'!Z207</f>
        <v>6.048046228009178E-3</v>
      </c>
      <c r="AA119" s="403">
        <f>+'１次効果'!AA207</f>
        <v>1.1034581810235351</v>
      </c>
      <c r="AB119" s="403">
        <f>+'１次効果'!AB207</f>
        <v>5.075814130491979E-2</v>
      </c>
      <c r="AC119" s="403">
        <f>+'１次効果'!AC207</f>
        <v>8.79279263107067E-2</v>
      </c>
      <c r="AD119" s="403">
        <f>+'１次効果'!AD207</f>
        <v>2.9364294247235342E-2</v>
      </c>
      <c r="AE119" s="403">
        <f>+'１次効果'!AE207</f>
        <v>7.3477008773876126E-3</v>
      </c>
      <c r="AF119" s="403">
        <f>+'１次効果'!AF207</f>
        <v>1.8551969075707745E-3</v>
      </c>
      <c r="AG119" s="403">
        <f>+'１次効果'!AG207</f>
        <v>1.3126762918250552E-2</v>
      </c>
      <c r="AH119" s="403">
        <f>+'１次効果'!AH207</f>
        <v>1.0388984562121626E-2</v>
      </c>
      <c r="AI119" s="403">
        <f>+'１次効果'!AI207</f>
        <v>9.7575368512771484E-3</v>
      </c>
      <c r="AJ119" s="403">
        <f>+'１次効果'!AJ207</f>
        <v>2.1140092487767312E-2</v>
      </c>
      <c r="AK119" s="403">
        <f>+'１次効果'!AK207</f>
        <v>1.3552460081272316E-2</v>
      </c>
      <c r="AL119" s="403">
        <f>+'１次効果'!AL207</f>
        <v>3.2099736050162512E-3</v>
      </c>
      <c r="AM119" s="403">
        <f>+'１次効果'!AM207</f>
        <v>5.7976352728349575E-3</v>
      </c>
      <c r="AN119" s="403">
        <f>+'１次効果'!AN207</f>
        <v>3.0931519688800594E-2</v>
      </c>
      <c r="AO119" s="403">
        <f>+'１次効果'!AO207</f>
        <v>8.7521803296602054E-3</v>
      </c>
      <c r="AP119" s="405">
        <f>+'１次効果'!AP207</f>
        <v>7.6860597602823695E-3</v>
      </c>
    </row>
    <row r="120" spans="2:42">
      <c r="B120" s="267">
        <f>'１次効果'!B75</f>
        <v>25</v>
      </c>
      <c r="C120" s="291" t="str">
        <f>'１次効果'!C75</f>
        <v>水道</v>
      </c>
      <c r="D120" s="403">
        <f>+'１次効果'!D208</f>
        <v>1.7487687168001181E-3</v>
      </c>
      <c r="E120" s="403">
        <f>+'１次効果'!E208</f>
        <v>6.365568497309522E-4</v>
      </c>
      <c r="F120" s="403">
        <f>+'１次効果'!F208</f>
        <v>7.1628705242045125E-4</v>
      </c>
      <c r="G120" s="403">
        <f>+'１次効果'!G208</f>
        <v>4.4497096929650747E-3</v>
      </c>
      <c r="H120" s="403">
        <f>+'１次効果'!H208</f>
        <v>1.9052380504391312E-3</v>
      </c>
      <c r="I120" s="403">
        <f>+'１次効果'!I208</f>
        <v>2.1656567744871799E-3</v>
      </c>
      <c r="J120" s="403">
        <f>+'１次効果'!J208</f>
        <v>3.1673383639664555E-3</v>
      </c>
      <c r="K120" s="403">
        <f>+'１次効果'!K208</f>
        <v>3.2889164555954696E-3</v>
      </c>
      <c r="L120" s="403">
        <f>+'１次効果'!L208</f>
        <v>5.9955354376735163E-4</v>
      </c>
      <c r="M120" s="403">
        <f>+'１次効果'!M208</f>
        <v>9.2781002408064887E-4</v>
      </c>
      <c r="N120" s="403">
        <f>+'１次効果'!N208</f>
        <v>1.8869576099703462E-3</v>
      </c>
      <c r="O120" s="403">
        <f>+'１次効果'!O208</f>
        <v>1.2526604075503269E-3</v>
      </c>
      <c r="P120" s="403">
        <f>+'１次効果'!P208</f>
        <v>8.6628186473357467E-4</v>
      </c>
      <c r="Q120" s="403">
        <f>+'１次効果'!Q208</f>
        <v>9.9696598719710211E-4</v>
      </c>
      <c r="R120" s="403">
        <f>+'１次効果'!R208</f>
        <v>1.3965506121364798E-3</v>
      </c>
      <c r="S120" s="403">
        <f>+'１次効果'!S208</f>
        <v>8.4314327068665492E-4</v>
      </c>
      <c r="T120" s="403">
        <f>+'１次効果'!T208</f>
        <v>7.5216012737671885E-4</v>
      </c>
      <c r="U120" s="403">
        <f>+'１次効果'!U208</f>
        <v>2.1046746336297671E-3</v>
      </c>
      <c r="V120" s="403">
        <f>+'１次効果'!V208</f>
        <v>5.7662150549352706E-4</v>
      </c>
      <c r="W120" s="403">
        <f>+'１次効果'!W208</f>
        <v>7.3006901397438292E-4</v>
      </c>
      <c r="X120" s="403">
        <f>+'１次効果'!X208</f>
        <v>6.5055440284512772E-4</v>
      </c>
      <c r="Y120" s="403">
        <f>+'１次効果'!Y208</f>
        <v>9.557042375503747E-4</v>
      </c>
      <c r="Z120" s="403">
        <f>+'１次効果'!Z208</f>
        <v>1.5712817232626094E-3</v>
      </c>
      <c r="AA120" s="403">
        <f>+'１次効果'!AA208</f>
        <v>1.424705486613152E-3</v>
      </c>
      <c r="AB120" s="403">
        <f>+'１次効果'!AB208</f>
        <v>1.1155308770000363</v>
      </c>
      <c r="AC120" s="403">
        <f>+'１次効果'!AC208</f>
        <v>9.7910457836793106E-3</v>
      </c>
      <c r="AD120" s="403">
        <f>+'１次効果'!AD208</f>
        <v>4.4763457701485036E-3</v>
      </c>
      <c r="AE120" s="403">
        <f>+'１次効果'!AE208</f>
        <v>2.0335813905584411E-3</v>
      </c>
      <c r="AF120" s="403">
        <f>+'１次効果'!AF208</f>
        <v>4.0579553489084925E-4</v>
      </c>
      <c r="AG120" s="403">
        <f>+'１次効果'!AG208</f>
        <v>2.5981279605164047E-3</v>
      </c>
      <c r="AH120" s="403">
        <f>+'１次効果'!AH208</f>
        <v>4.6576443967304539E-3</v>
      </c>
      <c r="AI120" s="403">
        <f>+'１次効果'!AI208</f>
        <v>3.5654676905411439E-3</v>
      </c>
      <c r="AJ120" s="403">
        <f>+'１次効果'!AJ208</f>
        <v>1.0790440961008521E-2</v>
      </c>
      <c r="AK120" s="403">
        <f>+'１次効果'!AK208</f>
        <v>5.5673836670139375E-3</v>
      </c>
      <c r="AL120" s="403">
        <f>+'１次効果'!AL208</f>
        <v>1.5483933881988566E-3</v>
      </c>
      <c r="AM120" s="403">
        <f>+'１次効果'!AM208</f>
        <v>1.1763256684877764E-3</v>
      </c>
      <c r="AN120" s="403">
        <f>+'１次効果'!AN208</f>
        <v>9.836843038711145E-3</v>
      </c>
      <c r="AO120" s="403">
        <f>+'１次効果'!AO208</f>
        <v>7.1524269377368839E-4</v>
      </c>
      <c r="AP120" s="405">
        <f>+'１次効果'!AP208</f>
        <v>2.4310874689266165E-3</v>
      </c>
    </row>
    <row r="121" spans="2:42">
      <c r="B121" s="267">
        <f>'１次効果'!B76</f>
        <v>26</v>
      </c>
      <c r="C121" s="291" t="str">
        <f>'１次効果'!C76</f>
        <v>廃棄物処理</v>
      </c>
      <c r="D121" s="403">
        <f>+'１次効果'!D209</f>
        <v>1.1042351852746503E-3</v>
      </c>
      <c r="E121" s="403">
        <f>+'１次効果'!E209</f>
        <v>9.3262618956877744E-4</v>
      </c>
      <c r="F121" s="403">
        <f>+'１次効果'!F209</f>
        <v>7.972726923030207E-4</v>
      </c>
      <c r="G121" s="403">
        <f>+'１次効果'!G209</f>
        <v>2.9635979155244649E-3</v>
      </c>
      <c r="H121" s="403">
        <f>+'１次効果'!H209</f>
        <v>2.1315126659142919E-3</v>
      </c>
      <c r="I121" s="403">
        <f>+'１次効果'!I209</f>
        <v>1.3071483819558269E-3</v>
      </c>
      <c r="J121" s="403">
        <f>+'１次効果'!J209</f>
        <v>2.980390303281595E-3</v>
      </c>
      <c r="K121" s="403">
        <f>+'１次効果'!K209</f>
        <v>4.0690954018969879E-3</v>
      </c>
      <c r="L121" s="403">
        <f>+'１次効果'!L209</f>
        <v>2.9477858864530442E-4</v>
      </c>
      <c r="M121" s="403">
        <f>+'１次効果'!M209</f>
        <v>1.0030339504644534E-3</v>
      </c>
      <c r="N121" s="403">
        <f>+'１次効果'!N209</f>
        <v>6.0155722092848345E-3</v>
      </c>
      <c r="O121" s="403">
        <f>+'１次効果'!O209</f>
        <v>1.786928285208614E-3</v>
      </c>
      <c r="P121" s="403">
        <f>+'１次効果'!P209</f>
        <v>2.2381540757859227E-3</v>
      </c>
      <c r="Q121" s="403">
        <f>+'１次効果'!Q209</f>
        <v>1.099772765403646E-3</v>
      </c>
      <c r="R121" s="403">
        <f>+'１次効果'!R209</f>
        <v>1.6382751331347099E-3</v>
      </c>
      <c r="S121" s="403">
        <f>+'１次効果'!S209</f>
        <v>6.4802019438254144E-4</v>
      </c>
      <c r="T121" s="403">
        <f>+'１次効果'!T209</f>
        <v>8.9384717317696639E-4</v>
      </c>
      <c r="U121" s="403">
        <f>+'１次効果'!U209</f>
        <v>2.8552203428255521E-3</v>
      </c>
      <c r="V121" s="403">
        <f>+'１次効果'!V209</f>
        <v>1.0197381450511615E-3</v>
      </c>
      <c r="W121" s="403">
        <f>+'１次効果'!W209</f>
        <v>1.1324696136485073E-3</v>
      </c>
      <c r="X121" s="403">
        <f>+'１次効果'!X209</f>
        <v>7.1427886065322669E-4</v>
      </c>
      <c r="Y121" s="403">
        <f>+'１次効果'!Y209</f>
        <v>1.1026177261576318E-3</v>
      </c>
      <c r="Z121" s="403">
        <f>+'１次効果'!Z209</f>
        <v>3.7951282179001715E-3</v>
      </c>
      <c r="AA121" s="403">
        <f>+'１次効果'!AA209</f>
        <v>2.024221021815438E-2</v>
      </c>
      <c r="AB121" s="403">
        <f>+'１次効果'!AB209</f>
        <v>5.981968589910935E-3</v>
      </c>
      <c r="AC121" s="403">
        <f>+'１次効果'!AC209</f>
        <v>1.002515015057224</v>
      </c>
      <c r="AD121" s="403">
        <f>+'１次効果'!AD209</f>
        <v>2.8477781138954088E-3</v>
      </c>
      <c r="AE121" s="403">
        <f>+'１次効果'!AE209</f>
        <v>6.4624666282746572E-3</v>
      </c>
      <c r="AF121" s="403">
        <f>+'１次効果'!AF209</f>
        <v>9.2690446896286928E-4</v>
      </c>
      <c r="AG121" s="403">
        <f>+'１次効果'!AG209</f>
        <v>1.0901904691576954E-2</v>
      </c>
      <c r="AH121" s="403">
        <f>+'１次効果'!AH209</f>
        <v>1.2247512265947771E-2</v>
      </c>
      <c r="AI121" s="403">
        <f>+'１次効果'!AI209</f>
        <v>2.4634291877456749E-2</v>
      </c>
      <c r="AJ121" s="403">
        <f>+'１次効果'!AJ209</f>
        <v>1.4283521970527784E-2</v>
      </c>
      <c r="AK121" s="403">
        <f>+'１次効果'!AK209</f>
        <v>6.155938855715015E-3</v>
      </c>
      <c r="AL121" s="403">
        <f>+'１次効果'!AL209</f>
        <v>6.7128906402106649E-4</v>
      </c>
      <c r="AM121" s="403">
        <f>+'１次効果'!AM209</f>
        <v>2.2028898373763301E-3</v>
      </c>
      <c r="AN121" s="403">
        <f>+'１次効果'!AN209</f>
        <v>2.5219961857567398E-2</v>
      </c>
      <c r="AO121" s="403">
        <f>+'１次効果'!AO209</f>
        <v>9.5955333741944127E-4</v>
      </c>
      <c r="AP121" s="405">
        <f>+'１次効果'!AP209</f>
        <v>2.2614610474240737E-2</v>
      </c>
    </row>
    <row r="122" spans="2:42">
      <c r="B122" s="267">
        <f>'１次効果'!B77</f>
        <v>27</v>
      </c>
      <c r="C122" s="291" t="str">
        <f>'１次効果'!C77</f>
        <v>商業</v>
      </c>
      <c r="D122" s="403">
        <f>+'１次効果'!D210</f>
        <v>1.4375811694218038E-2</v>
      </c>
      <c r="E122" s="403">
        <f>+'１次効果'!E210</f>
        <v>5.4345578041092588E-3</v>
      </c>
      <c r="F122" s="403">
        <f>+'１次効果'!F210</f>
        <v>1.5992265546492593E-2</v>
      </c>
      <c r="G122" s="403">
        <f>+'１次効果'!G210</f>
        <v>8.5211132372734512E-3</v>
      </c>
      <c r="H122" s="403">
        <f>+'１次効果'!H210</f>
        <v>1.7442114145905244E-2</v>
      </c>
      <c r="I122" s="403">
        <f>+'１次効果'!I210</f>
        <v>2.3891872819548958E-2</v>
      </c>
      <c r="J122" s="403">
        <f>+'１次効果'!J210</f>
        <v>1.9402060287155371E-2</v>
      </c>
      <c r="K122" s="403">
        <f>+'１次効果'!K210</f>
        <v>9.2957216863213191E-3</v>
      </c>
      <c r="L122" s="403">
        <f>+'１次効果'!L210</f>
        <v>1.5615154921795758E-3</v>
      </c>
      <c r="M122" s="403">
        <f>+'１次効果'!M210</f>
        <v>1.2332609377818771E-2</v>
      </c>
      <c r="N122" s="403">
        <f>+'１次効果'!N210</f>
        <v>1.0844576210394377E-2</v>
      </c>
      <c r="O122" s="403">
        <f>+'１次効果'!O210</f>
        <v>9.724529653671838E-3</v>
      </c>
      <c r="P122" s="403">
        <f>+'１次効果'!P210</f>
        <v>1.1195109557384926E-2</v>
      </c>
      <c r="Q122" s="403">
        <f>+'１次効果'!Q210</f>
        <v>9.131657690848477E-3</v>
      </c>
      <c r="R122" s="403">
        <f>+'１次効果'!R210</f>
        <v>1.1689793979781923E-2</v>
      </c>
      <c r="S122" s="403">
        <f>+'１次効果'!S210</f>
        <v>1.0764708208539047E-2</v>
      </c>
      <c r="T122" s="403">
        <f>+'１次効果'!T210</f>
        <v>1.9848071574146038E-2</v>
      </c>
      <c r="U122" s="403">
        <f>+'１次効果'!U210</f>
        <v>1.6133518342945359E-2</v>
      </c>
      <c r="V122" s="403">
        <f>+'１次効果'!V210</f>
        <v>1.3476273924151299E-2</v>
      </c>
      <c r="W122" s="403">
        <f>+'１次効果'!W210</f>
        <v>1.1038985059812174E-2</v>
      </c>
      <c r="X122" s="403">
        <f>+'１次効果'!X210</f>
        <v>1.0712326635634184E-2</v>
      </c>
      <c r="Y122" s="403">
        <f>+'１次効果'!Y210</f>
        <v>1.4801092302034828E-2</v>
      </c>
      <c r="Z122" s="403">
        <f>+'１次効果'!Z210</f>
        <v>1.3440202641169548E-2</v>
      </c>
      <c r="AA122" s="403">
        <f>+'１次効果'!AA210</f>
        <v>2.6807263717513624E-3</v>
      </c>
      <c r="AB122" s="403">
        <f>+'１次効果'!AB210</f>
        <v>6.2930679208455529E-3</v>
      </c>
      <c r="AC122" s="403">
        <f>+'１次効果'!AC210</f>
        <v>5.8319187264511312E-3</v>
      </c>
      <c r="AD122" s="403">
        <f>+'１次効果'!AD210</f>
        <v>1.0037014124385444</v>
      </c>
      <c r="AE122" s="403">
        <f>+'１次効果'!AE210</f>
        <v>3.0270353374455008E-3</v>
      </c>
      <c r="AF122" s="403">
        <f>+'１次効果'!AF210</f>
        <v>1.1741545651761786E-3</v>
      </c>
      <c r="AG122" s="403">
        <f>+'１次効果'!AG210</f>
        <v>3.5700049409415359E-3</v>
      </c>
      <c r="AH122" s="403">
        <f>+'１次効果'!AH210</f>
        <v>3.3524553413017497E-3</v>
      </c>
      <c r="AI122" s="403">
        <f>+'１次効果'!AI210</f>
        <v>2.5619206097891815E-3</v>
      </c>
      <c r="AJ122" s="403">
        <f>+'１次効果'!AJ210</f>
        <v>5.189813901276325E-3</v>
      </c>
      <c r="AK122" s="403">
        <f>+'１次効果'!AK210</f>
        <v>1.109412990272857E-2</v>
      </c>
      <c r="AL122" s="403">
        <f>+'１次効果'!AL210</f>
        <v>6.3756927446174125E-3</v>
      </c>
      <c r="AM122" s="403">
        <f>+'１次効果'!AM210</f>
        <v>7.1975412496268513E-3</v>
      </c>
      <c r="AN122" s="403">
        <f>+'１次効果'!AN210</f>
        <v>1.6795202781669589E-2</v>
      </c>
      <c r="AO122" s="403">
        <f>+'１次効果'!AO210</f>
        <v>5.7664574092884502E-2</v>
      </c>
      <c r="AP122" s="405">
        <f>+'１次効果'!AP210</f>
        <v>2.7500816466564056E-3</v>
      </c>
    </row>
    <row r="123" spans="2:42">
      <c r="B123" s="267">
        <f>'１次効果'!B78</f>
        <v>28</v>
      </c>
      <c r="C123" s="291" t="str">
        <f>'１次効果'!C78</f>
        <v>金融・保険</v>
      </c>
      <c r="D123" s="403">
        <f>+'１次効果'!D211</f>
        <v>9.7065526608857856E-3</v>
      </c>
      <c r="E123" s="403">
        <f>+'１次効果'!E211</f>
        <v>1.454615845612128E-2</v>
      </c>
      <c r="F123" s="403">
        <f>+'１次効果'!F211</f>
        <v>1.6832924714866533E-2</v>
      </c>
      <c r="G123" s="403">
        <f>+'１次効果'!G211</f>
        <v>6.3799383005633897E-2</v>
      </c>
      <c r="H123" s="403">
        <f>+'１次効果'!H211</f>
        <v>1.027886942433931E-2</v>
      </c>
      <c r="I123" s="403">
        <f>+'１次効果'!I211</f>
        <v>2.285358744557894E-2</v>
      </c>
      <c r="J123" s="403">
        <f>+'１次効果'!J211</f>
        <v>1.6076782276244279E-2</v>
      </c>
      <c r="K123" s="403">
        <f>+'１次効果'!K211</f>
        <v>1.0906059341430435E-2</v>
      </c>
      <c r="L123" s="403">
        <f>+'１次効果'!L211</f>
        <v>4.6176670753458838E-3</v>
      </c>
      <c r="M123" s="403">
        <f>+'１次効果'!M211</f>
        <v>7.3509038165228266E-3</v>
      </c>
      <c r="N123" s="403">
        <f>+'１次効果'!N211</f>
        <v>1.8807459329762511E-2</v>
      </c>
      <c r="O123" s="403">
        <f>+'１次効果'!O211</f>
        <v>1.1774370241347414E-2</v>
      </c>
      <c r="P123" s="403">
        <f>+'１次効果'!P211</f>
        <v>1.5322122873677325E-2</v>
      </c>
      <c r="Q123" s="403">
        <f>+'１次効果'!Q211</f>
        <v>1.726074292436745E-2</v>
      </c>
      <c r="R123" s="403">
        <f>+'１次効果'!R211</f>
        <v>1.2171277684357093E-2</v>
      </c>
      <c r="S123" s="403">
        <f>+'１次効果'!S211</f>
        <v>1.0212083188616645E-2</v>
      </c>
      <c r="T123" s="403">
        <f>+'１次効果'!T211</f>
        <v>1.0963153808915025E-2</v>
      </c>
      <c r="U123" s="403">
        <f>+'１次効果'!U211</f>
        <v>1.2890947851788561E-2</v>
      </c>
      <c r="V123" s="403">
        <f>+'１次効果'!V211</f>
        <v>8.6803654592122036E-3</v>
      </c>
      <c r="W123" s="403">
        <f>+'１次効果'!W211</f>
        <v>1.7470362293247832E-2</v>
      </c>
      <c r="X123" s="403">
        <f>+'１次効果'!X211</f>
        <v>7.3900279745529648E-3</v>
      </c>
      <c r="Y123" s="403">
        <f>+'１次効果'!Y211</f>
        <v>2.6468009847659575E-2</v>
      </c>
      <c r="Z123" s="403">
        <f>+'１次効果'!Z211</f>
        <v>1.5672831555737829E-2</v>
      </c>
      <c r="AA123" s="403">
        <f>+'１次効果'!AA211</f>
        <v>2.5468661867052236E-2</v>
      </c>
      <c r="AB123" s="403">
        <f>+'１次効果'!AB211</f>
        <v>2.4174099588600159E-2</v>
      </c>
      <c r="AC123" s="403">
        <f>+'１次効果'!AC211</f>
        <v>3.4250288944099948E-2</v>
      </c>
      <c r="AD123" s="403">
        <f>+'１次効果'!AD211</f>
        <v>2.3325508709779383E-2</v>
      </c>
      <c r="AE123" s="403">
        <f>+'１次効果'!AE211</f>
        <v>1.0675117920151596</v>
      </c>
      <c r="AF123" s="403">
        <f>+'１次効果'!AF211</f>
        <v>0.12391843119795898</v>
      </c>
      <c r="AG123" s="403">
        <f>+'１次効果'!AG211</f>
        <v>2.8543165032166605E-2</v>
      </c>
      <c r="AH123" s="403">
        <f>+'１次効果'!AH211</f>
        <v>1.3197958627196988E-2</v>
      </c>
      <c r="AI123" s="403">
        <f>+'１次効果'!AI211</f>
        <v>1.4010732878360851E-2</v>
      </c>
      <c r="AJ123" s="403">
        <f>+'１次効果'!AJ211</f>
        <v>1.7750787018465396E-2</v>
      </c>
      <c r="AK123" s="403">
        <f>+'１次効果'!AK211</f>
        <v>1.188458765897113E-2</v>
      </c>
      <c r="AL123" s="403">
        <f>+'１次効果'!AL211</f>
        <v>1.3607439198450045E-2</v>
      </c>
      <c r="AM123" s="403">
        <f>+'１次効果'!AM211</f>
        <v>1.3769911755062795E-2</v>
      </c>
      <c r="AN123" s="403">
        <f>+'１次効果'!AN211</f>
        <v>2.0561726721888222E-2</v>
      </c>
      <c r="AO123" s="403">
        <f>+'１次効果'!AO211</f>
        <v>5.6772006973889507E-3</v>
      </c>
      <c r="AP123" s="405">
        <f>+'１次効果'!AP211</f>
        <v>1.217714476044803E-2</v>
      </c>
    </row>
    <row r="124" spans="2:42">
      <c r="B124" s="267">
        <f>'１次効果'!B79</f>
        <v>29</v>
      </c>
      <c r="C124" s="291" t="str">
        <f>'１次効果'!C79</f>
        <v>不動産</v>
      </c>
      <c r="D124" s="403">
        <f>+'１次効果'!D212</f>
        <v>3.3230113156887905E-3</v>
      </c>
      <c r="E124" s="403">
        <f>+'１次効果'!E212</f>
        <v>4.4034615620639778E-3</v>
      </c>
      <c r="F124" s="403">
        <f>+'１次効果'!F212</f>
        <v>4.127111383735697E-3</v>
      </c>
      <c r="G124" s="403">
        <f>+'１次効果'!G212</f>
        <v>9.7762854995758243E-3</v>
      </c>
      <c r="H124" s="403">
        <f>+'１次効果'!H212</f>
        <v>5.8326973389387724E-3</v>
      </c>
      <c r="I124" s="403">
        <f>+'１次効果'!I212</f>
        <v>8.2641069647924597E-3</v>
      </c>
      <c r="J124" s="403">
        <f>+'１次効果'!J212</f>
        <v>7.0085134764591578E-3</v>
      </c>
      <c r="K124" s="403">
        <f>+'１次効果'!K212</f>
        <v>4.8968777398642593E-3</v>
      </c>
      <c r="L124" s="403">
        <f>+'１次効果'!L212</f>
        <v>1.1518992102177257E-3</v>
      </c>
      <c r="M124" s="403">
        <f>+'１次効果'!M212</f>
        <v>5.1831952093983153E-3</v>
      </c>
      <c r="N124" s="403">
        <f>+'１次効果'!N212</f>
        <v>7.952800798807733E-3</v>
      </c>
      <c r="O124" s="403">
        <f>+'１次効果'!O212</f>
        <v>4.6327977702826451E-3</v>
      </c>
      <c r="P124" s="403">
        <f>+'１次効果'!P212</f>
        <v>4.5239835477394602E-3</v>
      </c>
      <c r="Q124" s="403">
        <f>+'１次効果'!Q212</f>
        <v>6.3556723022692918E-3</v>
      </c>
      <c r="R124" s="403">
        <f>+'１次効果'!R212</f>
        <v>6.0575159720411952E-3</v>
      </c>
      <c r="S124" s="403">
        <f>+'１次効果'!S212</f>
        <v>4.533110763227809E-3</v>
      </c>
      <c r="T124" s="403">
        <f>+'１次効果'!T212</f>
        <v>4.784309725724448E-3</v>
      </c>
      <c r="U124" s="403">
        <f>+'１次効果'!U212</f>
        <v>3.9103984033636366E-3</v>
      </c>
      <c r="V124" s="403">
        <f>+'１次効果'!V212</f>
        <v>4.3505187090524984E-3</v>
      </c>
      <c r="W124" s="403">
        <f>+'１次効果'!W212</f>
        <v>3.112409198977149E-3</v>
      </c>
      <c r="X124" s="403">
        <f>+'１次効果'!X212</f>
        <v>2.6089295193255052E-3</v>
      </c>
      <c r="Y124" s="403">
        <f>+'１次効果'!Y212</f>
        <v>5.236625274824192E-3</v>
      </c>
      <c r="Z124" s="403">
        <f>+'１次効果'!Z212</f>
        <v>8.3601328539377826E-3</v>
      </c>
      <c r="AA124" s="403">
        <f>+'１次効果'!AA212</f>
        <v>9.9206920543038358E-3</v>
      </c>
      <c r="AB124" s="403">
        <f>+'１次効果'!AB212</f>
        <v>5.1843934442931837E-3</v>
      </c>
      <c r="AC124" s="403">
        <f>+'１次効果'!AC212</f>
        <v>5.4249043606784241E-3</v>
      </c>
      <c r="AD124" s="403">
        <f>+'１次効果'!AD212</f>
        <v>3.5698984408986861E-2</v>
      </c>
      <c r="AE124" s="403">
        <f>+'１次効果'!AE212</f>
        <v>2.216647198442475E-2</v>
      </c>
      <c r="AF124" s="403">
        <f>+'１次効果'!AF212</f>
        <v>1.0407647037621977</v>
      </c>
      <c r="AG124" s="403">
        <f>+'１次効果'!AG212</f>
        <v>3.2764970071839088E-2</v>
      </c>
      <c r="AH124" s="403">
        <f>+'１次効果'!AH212</f>
        <v>1.8358553070709851E-2</v>
      </c>
      <c r="AI124" s="403">
        <f>+'１次効果'!AI212</f>
        <v>4.0852721100258296E-3</v>
      </c>
      <c r="AJ124" s="403">
        <f>+'１次効果'!AJ212</f>
        <v>7.2737640904437257E-3</v>
      </c>
      <c r="AK124" s="403">
        <f>+'１次効果'!AK212</f>
        <v>2.0576171273403457E-2</v>
      </c>
      <c r="AL124" s="403">
        <f>+'１次効果'!AL212</f>
        <v>1.2474055688029034E-2</v>
      </c>
      <c r="AM124" s="403">
        <f>+'１次効果'!AM212</f>
        <v>1.2711260994176748E-2</v>
      </c>
      <c r="AN124" s="403">
        <f>+'１次効果'!AN212</f>
        <v>3.357214528715842E-2</v>
      </c>
      <c r="AO124" s="403">
        <f>+'１次効果'!AO212</f>
        <v>4.2788780601944543E-3</v>
      </c>
      <c r="AP124" s="405">
        <f>+'１次効果'!AP212</f>
        <v>2.6790240066720976E-2</v>
      </c>
    </row>
    <row r="125" spans="2:42">
      <c r="B125" s="267">
        <f>'１次効果'!B80</f>
        <v>30</v>
      </c>
      <c r="C125" s="291" t="str">
        <f>'１次効果'!C80</f>
        <v>運輸・郵便</v>
      </c>
      <c r="D125" s="403">
        <f>+'１次効果'!D213</f>
        <v>3.1073356034877059E-2</v>
      </c>
      <c r="E125" s="403">
        <f>+'１次効果'!E213</f>
        <v>4.4452559462669634E-2</v>
      </c>
      <c r="F125" s="403">
        <f>+'１次効果'!F213</f>
        <v>2.9194257946113789E-2</v>
      </c>
      <c r="G125" s="403">
        <f>+'１次効果'!G213</f>
        <v>3.0883654638591565E-2</v>
      </c>
      <c r="H125" s="403">
        <f>+'１次効果'!H213</f>
        <v>4.9866287167743682E-2</v>
      </c>
      <c r="I125" s="403">
        <f>+'１次効果'!I213</f>
        <v>2.1600643466739584E-2</v>
      </c>
      <c r="J125" s="403">
        <f>+'１次効果'!J213</f>
        <v>3.7451059840210056E-2</v>
      </c>
      <c r="K125" s="403">
        <f>+'１次効果'!K213</f>
        <v>1.9621319300541167E-2</v>
      </c>
      <c r="L125" s="403">
        <f>+'１次効果'!L213</f>
        <v>1.397214404298946E-2</v>
      </c>
      <c r="M125" s="403">
        <f>+'１次効果'!M213</f>
        <v>1.4446163129716636E-2</v>
      </c>
      <c r="N125" s="403">
        <f>+'１次効果'!N213</f>
        <v>4.0337928430962969E-2</v>
      </c>
      <c r="O125" s="403">
        <f>+'１次効果'!O213</f>
        <v>3.174760601561407E-2</v>
      </c>
      <c r="P125" s="403">
        <f>+'１次効果'!P213</f>
        <v>2.7961752635638625E-2</v>
      </c>
      <c r="Q125" s="403">
        <f>+'１次効果'!Q213</f>
        <v>2.0266169755493262E-2</v>
      </c>
      <c r="R125" s="403">
        <f>+'１次効果'!R213</f>
        <v>1.8603222289207518E-2</v>
      </c>
      <c r="S125" s="403">
        <f>+'１次効果'!S213</f>
        <v>1.3328130993326694E-2</v>
      </c>
      <c r="T125" s="403">
        <f>+'１次効果'!T213</f>
        <v>1.6150980822215125E-2</v>
      </c>
      <c r="U125" s="403">
        <f>+'１次効果'!U213</f>
        <v>1.7120010650466127E-2</v>
      </c>
      <c r="V125" s="403">
        <f>+'１次効果'!V213</f>
        <v>1.8578766012343727E-2</v>
      </c>
      <c r="W125" s="403">
        <f>+'１次効果'!W213</f>
        <v>1.2740414341402231E-2</v>
      </c>
      <c r="X125" s="403">
        <f>+'１次効果'!X213</f>
        <v>1.6417461461994957E-2</v>
      </c>
      <c r="Y125" s="403">
        <f>+'１次効果'!Y213</f>
        <v>2.1133192231776274E-2</v>
      </c>
      <c r="Z125" s="403">
        <f>+'１次効果'!Z213</f>
        <v>2.9643254136470877E-2</v>
      </c>
      <c r="AA125" s="403">
        <f>+'１次効果'!AA213</f>
        <v>2.7875196974363959E-2</v>
      </c>
      <c r="AB125" s="403">
        <f>+'１次効果'!AB213</f>
        <v>1.5917847701212563E-2</v>
      </c>
      <c r="AC125" s="403">
        <f>+'１次効果'!AC213</f>
        <v>4.7568961072965724E-2</v>
      </c>
      <c r="AD125" s="403">
        <f>+'１次効果'!AD213</f>
        <v>1.4121548640858402E-2</v>
      </c>
      <c r="AE125" s="403">
        <f>+'１次効果'!AE213</f>
        <v>2.4835120749536331E-2</v>
      </c>
      <c r="AF125" s="403">
        <f>+'１次効果'!AF213</f>
        <v>4.3815802528851472E-3</v>
      </c>
      <c r="AG125" s="403">
        <f>+'１次効果'!AG213</f>
        <v>1.060751825892114</v>
      </c>
      <c r="AH125" s="403">
        <f>+'１次効果'!AH213</f>
        <v>1.3109591990942169E-2</v>
      </c>
      <c r="AI125" s="403">
        <f>+'１次効果'!AI213</f>
        <v>1.3801861688485807E-2</v>
      </c>
      <c r="AJ125" s="403">
        <f>+'１次効果'!AJ213</f>
        <v>1.7392870566932232E-2</v>
      </c>
      <c r="AK125" s="403">
        <f>+'１次効果'!AK213</f>
        <v>1.1832282058002659E-2</v>
      </c>
      <c r="AL125" s="403">
        <f>+'１次効果'!AL213</f>
        <v>1.400593893582325E-2</v>
      </c>
      <c r="AM125" s="403">
        <f>+'１次効果'!AM213</f>
        <v>9.4641837054475261E-3</v>
      </c>
      <c r="AN125" s="403">
        <f>+'１次効果'!AN213</f>
        <v>2.2625610312404485E-2</v>
      </c>
      <c r="AO125" s="403">
        <f>+'１次効果'!AO213</f>
        <v>4.776488931380269E-2</v>
      </c>
      <c r="AP125" s="405">
        <f>+'１次効果'!AP213</f>
        <v>4.646179836321554E-2</v>
      </c>
    </row>
    <row r="126" spans="2:42">
      <c r="B126" s="267">
        <f>'１次効果'!B81</f>
        <v>31</v>
      </c>
      <c r="C126" s="291" t="str">
        <f>'１次効果'!C81</f>
        <v>情報通信</v>
      </c>
      <c r="D126" s="403">
        <f>+'１次効果'!D214</f>
        <v>3.0741708424362733E-3</v>
      </c>
      <c r="E126" s="403">
        <f>+'１次効果'!E214</f>
        <v>2.646136588549662E-3</v>
      </c>
      <c r="F126" s="403">
        <f>+'１次効果'!F214</f>
        <v>4.1240548614011061E-3</v>
      </c>
      <c r="G126" s="403">
        <f>+'１次効果'!G214</f>
        <v>5.4732845469736332E-3</v>
      </c>
      <c r="H126" s="403">
        <f>+'１次効果'!H214</f>
        <v>3.1187222420446564E-3</v>
      </c>
      <c r="I126" s="403">
        <f>+'１次効果'!I214</f>
        <v>3.6904544318327927E-3</v>
      </c>
      <c r="J126" s="403">
        <f>+'１次効果'!J214</f>
        <v>4.1729221935285837E-3</v>
      </c>
      <c r="K126" s="403">
        <f>+'１次効果'!K214</f>
        <v>4.5001683978665242E-3</v>
      </c>
      <c r="L126" s="403">
        <f>+'１次効果'!L214</f>
        <v>5.8360826979906102E-4</v>
      </c>
      <c r="M126" s="403">
        <f>+'１次効果'!M214</f>
        <v>2.500532053880625E-3</v>
      </c>
      <c r="N126" s="403">
        <f>+'１次効果'!N214</f>
        <v>4.9069607200339736E-3</v>
      </c>
      <c r="O126" s="403">
        <f>+'１次効果'!O214</f>
        <v>3.2864773980434479E-3</v>
      </c>
      <c r="P126" s="403">
        <f>+'１次効果'!P214</f>
        <v>2.3928369118676046E-3</v>
      </c>
      <c r="Q126" s="403">
        <f>+'１次効果'!Q214</f>
        <v>4.1806873725084397E-3</v>
      </c>
      <c r="R126" s="403">
        <f>+'１次効果'!R214</f>
        <v>4.4442273542076582E-3</v>
      </c>
      <c r="S126" s="403">
        <f>+'１次効果'!S214</f>
        <v>4.6045983371232405E-3</v>
      </c>
      <c r="T126" s="403">
        <f>+'１次効果'!T214</f>
        <v>4.1033485124031682E-3</v>
      </c>
      <c r="U126" s="403">
        <f>+'１次効果'!U214</f>
        <v>3.9867054417298256E-3</v>
      </c>
      <c r="V126" s="403">
        <f>+'１次効果'!V214</f>
        <v>5.3087708108387312E-3</v>
      </c>
      <c r="W126" s="403">
        <f>+'１次効果'!W214</f>
        <v>5.8477854790719421E-3</v>
      </c>
      <c r="X126" s="403">
        <f>+'１次効果'!X214</f>
        <v>2.0448651389509387E-3</v>
      </c>
      <c r="Y126" s="403">
        <f>+'１次効果'!Y214</f>
        <v>3.6053245455244438E-3</v>
      </c>
      <c r="Z126" s="403">
        <f>+'１次効果'!Z214</f>
        <v>5.5691868505234566E-3</v>
      </c>
      <c r="AA126" s="403">
        <f>+'１次効果'!AA214</f>
        <v>7.0827310584919015E-3</v>
      </c>
      <c r="AB126" s="403">
        <f>+'１次効果'!AB214</f>
        <v>1.5873731021782987E-2</v>
      </c>
      <c r="AC126" s="403">
        <f>+'１次効果'!AC214</f>
        <v>6.4525983082746007E-3</v>
      </c>
      <c r="AD126" s="403">
        <f>+'１次効果'!AD214</f>
        <v>1.8789762565202189E-2</v>
      </c>
      <c r="AE126" s="403">
        <f>+'１次効果'!AE214</f>
        <v>2.7464773675232347E-2</v>
      </c>
      <c r="AF126" s="403">
        <f>+'１次効果'!AF214</f>
        <v>3.9272241943926556E-3</v>
      </c>
      <c r="AG126" s="403">
        <f>+'１次効果'!AG214</f>
        <v>5.3318993029788523E-3</v>
      </c>
      <c r="AH126" s="403">
        <f>+'１次効果'!AH214</f>
        <v>1.0837779301858061</v>
      </c>
      <c r="AI126" s="403">
        <f>+'１次効果'!AI214</f>
        <v>9.1694121333398045E-3</v>
      </c>
      <c r="AJ126" s="403">
        <f>+'１次効果'!AJ214</f>
        <v>1.0272835137951936E-2</v>
      </c>
      <c r="AK126" s="403">
        <f>+'１次効果'!AK214</f>
        <v>6.1458963046309616E-3</v>
      </c>
      <c r="AL126" s="403">
        <f>+'１次効果'!AL214</f>
        <v>1.7167887503020673E-2</v>
      </c>
      <c r="AM126" s="403">
        <f>+'１次効果'!AM214</f>
        <v>1.4951429631411155E-2</v>
      </c>
      <c r="AN126" s="403">
        <f>+'１次効果'!AN214</f>
        <v>9.88590097258428E-3</v>
      </c>
      <c r="AO126" s="403">
        <f>+'１次効果'!AO214</f>
        <v>1.8903084660577565E-3</v>
      </c>
      <c r="AP126" s="405">
        <f>+'１次効果'!AP214</f>
        <v>2.6368874485526543E-2</v>
      </c>
    </row>
    <row r="127" spans="2:42">
      <c r="B127" s="267">
        <f>'１次効果'!B82</f>
        <v>32</v>
      </c>
      <c r="C127" s="291" t="str">
        <f>'１次効果'!C82</f>
        <v>公務</v>
      </c>
      <c r="D127" s="403">
        <f>+'１次効果'!D215</f>
        <v>3.0078449429718338E-4</v>
      </c>
      <c r="E127" s="403">
        <f>+'１次効果'!E215</f>
        <v>7.8042348946507752E-5</v>
      </c>
      <c r="F127" s="403">
        <f>+'１次効果'!F215</f>
        <v>5.788469592038208E-4</v>
      </c>
      <c r="G127" s="403">
        <f>+'１次効果'!G215</f>
        <v>4.6011690209606733E-4</v>
      </c>
      <c r="H127" s="403">
        <f>+'１次効果'!H215</f>
        <v>3.3578794510037799E-4</v>
      </c>
      <c r="I127" s="403">
        <f>+'１次効果'!I215</f>
        <v>2.479490505722716E-4</v>
      </c>
      <c r="J127" s="403">
        <f>+'１次効果'!J215</f>
        <v>3.0375672170858571E-4</v>
      </c>
      <c r="K127" s="403">
        <f>+'１次効果'!K215</f>
        <v>8.4426809596072075E-5</v>
      </c>
      <c r="L127" s="403">
        <f>+'１次効果'!L215</f>
        <v>3.6935128307514906E-5</v>
      </c>
      <c r="M127" s="403">
        <f>+'１次効果'!M215</f>
        <v>1.8811398070054842E-4</v>
      </c>
      <c r="N127" s="403">
        <f>+'１次効果'!N215</f>
        <v>8.5579547136127175E-4</v>
      </c>
      <c r="O127" s="403">
        <f>+'１次効果'!O215</f>
        <v>7.4997338668176216E-4</v>
      </c>
      <c r="P127" s="403">
        <f>+'１次効果'!P215</f>
        <v>5.6434046137263203E-4</v>
      </c>
      <c r="Q127" s="403">
        <f>+'１次効果'!Q215</f>
        <v>4.7123691676951532E-4</v>
      </c>
      <c r="R127" s="403">
        <f>+'１次効果'!R215</f>
        <v>5.7674898459648797E-4</v>
      </c>
      <c r="S127" s="403">
        <f>+'１次効果'!S215</f>
        <v>3.4656396755529861E-4</v>
      </c>
      <c r="T127" s="403">
        <f>+'１次効果'!T215</f>
        <v>2.0913680023438498E-4</v>
      </c>
      <c r="U127" s="403">
        <f>+'１次効果'!U215</f>
        <v>9.5096461968036862E-5</v>
      </c>
      <c r="V127" s="403">
        <f>+'１次効果'!V215</f>
        <v>2.6037393427271203E-4</v>
      </c>
      <c r="W127" s="403">
        <f>+'１次効果'!W215</f>
        <v>2.5472741798216754E-4</v>
      </c>
      <c r="X127" s="403">
        <f>+'１次効果'!X215</f>
        <v>7.2044771944309381E-5</v>
      </c>
      <c r="Y127" s="403">
        <f>+'１次効果'!Y215</f>
        <v>1.2598243779091912E-4</v>
      </c>
      <c r="Z127" s="403">
        <f>+'１次効果'!Z215</f>
        <v>9.0705662588993477E-4</v>
      </c>
      <c r="AA127" s="403">
        <f>+'１次効果'!AA215</f>
        <v>2.7848233127092278E-4</v>
      </c>
      <c r="AB127" s="403">
        <f>+'１次効果'!AB215</f>
        <v>5.3199057392884529E-4</v>
      </c>
      <c r="AC127" s="403">
        <f>+'１次効果'!AC215</f>
        <v>5.1380161119316632E-4</v>
      </c>
      <c r="AD127" s="403">
        <f>+'１次効果'!AD215</f>
        <v>2.5983857299215912E-4</v>
      </c>
      <c r="AE127" s="403">
        <f>+'１次効果'!AE215</f>
        <v>7.2889716949430384E-4</v>
      </c>
      <c r="AF127" s="403">
        <f>+'１次効果'!AF215</f>
        <v>1.6803798386104816E-4</v>
      </c>
      <c r="AG127" s="403">
        <f>+'１次効果'!AG215</f>
        <v>3.3734741982647284E-4</v>
      </c>
      <c r="AH127" s="403">
        <f>+'１次効果'!AH215</f>
        <v>3.5276275025209478E-4</v>
      </c>
      <c r="AI127" s="403">
        <f>+'１次効果'!AI215</f>
        <v>1.0000589615750355</v>
      </c>
      <c r="AJ127" s="403">
        <f>+'１次効果'!AJ215</f>
        <v>7.4778688990039454E-4</v>
      </c>
      <c r="AK127" s="403">
        <f>+'１次効果'!AK215</f>
        <v>1.932614361660543E-4</v>
      </c>
      <c r="AL127" s="403">
        <f>+'１次効果'!AL215</f>
        <v>4.5471776726262479E-4</v>
      </c>
      <c r="AM127" s="403">
        <f>+'１次効果'!AM215</f>
        <v>2.4436472116696085E-4</v>
      </c>
      <c r="AN127" s="403">
        <f>+'１次効果'!AN215</f>
        <v>3.5555139402700244E-4</v>
      </c>
      <c r="AO127" s="403">
        <f>+'１次効果'!AO215</f>
        <v>9.09662701605104E-5</v>
      </c>
      <c r="AP127" s="405">
        <f>+'１次効果'!AP215</f>
        <v>0.13911112476898987</v>
      </c>
    </row>
    <row r="128" spans="2:42">
      <c r="B128" s="267">
        <f>'１次効果'!B83</f>
        <v>33</v>
      </c>
      <c r="C128" s="291" t="str">
        <f>'１次効果'!C83</f>
        <v>教育・研究</v>
      </c>
      <c r="D128" s="403">
        <f>+'１次効果'!D216</f>
        <v>6.7720020195018044E-5</v>
      </c>
      <c r="E128" s="403">
        <f>+'１次効果'!E216</f>
        <v>4.2837581768725367E-4</v>
      </c>
      <c r="F128" s="403">
        <f>+'１次効果'!F216</f>
        <v>4.6439108007447502E-5</v>
      </c>
      <c r="G128" s="403">
        <f>+'１次効果'!G216</f>
        <v>3.6209510683510185E-4</v>
      </c>
      <c r="H128" s="403">
        <f>+'１次効果'!H216</f>
        <v>1.6164531126289586E-4</v>
      </c>
      <c r="I128" s="403">
        <f>+'１次効果'!I216</f>
        <v>6.5124472548068338E-5</v>
      </c>
      <c r="J128" s="403">
        <f>+'１次効果'!J216</f>
        <v>1.6555666212704826E-4</v>
      </c>
      <c r="K128" s="403">
        <f>+'１次効果'!K216</f>
        <v>1.7296921351011411E-4</v>
      </c>
      <c r="L128" s="403">
        <f>+'１次効果'!L216</f>
        <v>1.7135311477905522E-5</v>
      </c>
      <c r="M128" s="403">
        <f>+'１次効果'!M216</f>
        <v>9.1357825455941718E-5</v>
      </c>
      <c r="N128" s="403">
        <f>+'１次効果'!N216</f>
        <v>2.4936131374396069E-4</v>
      </c>
      <c r="O128" s="403">
        <f>+'１次効果'!O216</f>
        <v>2.0354025675534964E-4</v>
      </c>
      <c r="P128" s="403">
        <f>+'１次効果'!P216</f>
        <v>5.6100228327658709E-5</v>
      </c>
      <c r="Q128" s="403">
        <f>+'１次効果'!Q216</f>
        <v>2.3807671761505209E-4</v>
      </c>
      <c r="R128" s="403">
        <f>+'１次効果'!R216</f>
        <v>5.4629238220142294E-4</v>
      </c>
      <c r="S128" s="403">
        <f>+'１次効果'!S216</f>
        <v>1.9094993468663423E-4</v>
      </c>
      <c r="T128" s="403">
        <f>+'１次効果'!T216</f>
        <v>2.2135664001560451E-4</v>
      </c>
      <c r="U128" s="403">
        <f>+'１次効果'!U216</f>
        <v>5.3629398089436342E-4</v>
      </c>
      <c r="V128" s="403">
        <f>+'１次効果'!V216</f>
        <v>5.7610504163688723E-4</v>
      </c>
      <c r="W128" s="403">
        <f>+'１次効果'!W216</f>
        <v>7.5586492268501853E-4</v>
      </c>
      <c r="X128" s="403">
        <f>+'１次効果'!X216</f>
        <v>1.5502348401079518E-4</v>
      </c>
      <c r="Y128" s="403">
        <f>+'１次効果'!Y216</f>
        <v>7.3521804987797493E-5</v>
      </c>
      <c r="Z128" s="403">
        <f>+'１次効果'!Z216</f>
        <v>1.5150235336080551E-4</v>
      </c>
      <c r="AA128" s="403">
        <f>+'１次効果'!AA216</f>
        <v>3.81861821454129E-4</v>
      </c>
      <c r="AB128" s="403">
        <f>+'１次効果'!AB216</f>
        <v>1.7176853287262901E-4</v>
      </c>
      <c r="AC128" s="403">
        <f>+'１次効果'!AC216</f>
        <v>2.2413059951886062E-4</v>
      </c>
      <c r="AD128" s="403">
        <f>+'１次効果'!AD216</f>
        <v>1.91406997843997E-4</v>
      </c>
      <c r="AE128" s="403">
        <f>+'１次効果'!AE216</f>
        <v>2.1715300681771817E-4</v>
      </c>
      <c r="AF128" s="403">
        <f>+'１次効果'!AF216</f>
        <v>3.4132135831381107E-5</v>
      </c>
      <c r="AG128" s="403">
        <f>+'１次効果'!AG216</f>
        <v>5.0920162809326038E-4</v>
      </c>
      <c r="AH128" s="403">
        <f>+'１次効果'!AH216</f>
        <v>2.5457479139834763E-3</v>
      </c>
      <c r="AI128" s="403">
        <f>+'１次効果'!AI216</f>
        <v>8.8966170283265802E-5</v>
      </c>
      <c r="AJ128" s="403">
        <f>+'１次効果'!AJ216</f>
        <v>1.0000723714489061</v>
      </c>
      <c r="AK128" s="403">
        <f>+'１次効果'!AK216</f>
        <v>9.1508652794739439E-5</v>
      </c>
      <c r="AL128" s="403">
        <f>+'１次効果'!AL216</f>
        <v>6.388101554315645E-5</v>
      </c>
      <c r="AM128" s="403">
        <f>+'１次効果'!AM216</f>
        <v>2.900799079962311E-4</v>
      </c>
      <c r="AN128" s="403">
        <f>+'１次効果'!AN216</f>
        <v>2.9993448964033573E-4</v>
      </c>
      <c r="AO128" s="403">
        <f>+'１次効果'!AO216</f>
        <v>5.3545634572873852E-5</v>
      </c>
      <c r="AP128" s="405">
        <f>+'１次効果'!AP216</f>
        <v>1.5740436160301449E-3</v>
      </c>
    </row>
    <row r="129" spans="2:42">
      <c r="B129" s="267">
        <f>'１次効果'!B84</f>
        <v>34</v>
      </c>
      <c r="C129" s="291" t="str">
        <f>'１次効果'!C84</f>
        <v>医療・福祉</v>
      </c>
      <c r="D129" s="403">
        <f>+'１次効果'!D217</f>
        <v>3.6967091470768087E-5</v>
      </c>
      <c r="E129" s="403">
        <f>+'１次効果'!E217</f>
        <v>4.98325625240773E-5</v>
      </c>
      <c r="F129" s="403">
        <f>+'１次効果'!F217</f>
        <v>3.6310636049550868E-5</v>
      </c>
      <c r="G129" s="403">
        <f>+'１次効果'!G217</f>
        <v>4.6370588314260926E-5</v>
      </c>
      <c r="H129" s="403">
        <f>+'１次効果'!H217</f>
        <v>5.5983181485718546E-5</v>
      </c>
      <c r="I129" s="403">
        <f>+'１次効果'!I217</f>
        <v>2.905384847933742E-5</v>
      </c>
      <c r="J129" s="403">
        <f>+'１次効果'!J217</f>
        <v>4.4796731819062099E-5</v>
      </c>
      <c r="K129" s="403">
        <f>+'１次効果'!K217</f>
        <v>2.7533053786189107E-5</v>
      </c>
      <c r="L129" s="403">
        <f>+'１次効果'!L217</f>
        <v>1.5469966180930174E-5</v>
      </c>
      <c r="M129" s="403">
        <f>+'１次効果'!M217</f>
        <v>1.8722791062651465E-5</v>
      </c>
      <c r="N129" s="403">
        <f>+'１次効果'!N217</f>
        <v>4.9953863765123345E-5</v>
      </c>
      <c r="O129" s="403">
        <f>+'１次効果'!O217</f>
        <v>3.7713483512419084E-5</v>
      </c>
      <c r="P129" s="403">
        <f>+'１次効果'!P217</f>
        <v>3.366178702764572E-5</v>
      </c>
      <c r="Q129" s="403">
        <f>+'１次効果'!Q217</f>
        <v>2.6992603021263181E-5</v>
      </c>
      <c r="R129" s="403">
        <f>+'１次効果'!R217</f>
        <v>2.5244102763458727E-5</v>
      </c>
      <c r="S129" s="403">
        <f>+'１次効果'!S217</f>
        <v>1.9086876076676099E-5</v>
      </c>
      <c r="T129" s="403">
        <f>+'１次効果'!T217</f>
        <v>2.1960129357035276E-5</v>
      </c>
      <c r="U129" s="403">
        <f>+'１次効果'!U217</f>
        <v>2.3384194839742334E-5</v>
      </c>
      <c r="V129" s="403">
        <f>+'１次効果'!V217</f>
        <v>2.4530902153957455E-5</v>
      </c>
      <c r="W129" s="403">
        <f>+'１次効果'!W217</f>
        <v>1.9714548707380206E-5</v>
      </c>
      <c r="X129" s="403">
        <f>+'１次効果'!X217</f>
        <v>2.0060917494576991E-5</v>
      </c>
      <c r="Y129" s="403">
        <f>+'１次効果'!Y217</f>
        <v>2.8237460400689257E-5</v>
      </c>
      <c r="Z129" s="403">
        <f>+'１次効果'!Z217</f>
        <v>3.9521771930102795E-5</v>
      </c>
      <c r="AA129" s="403">
        <f>+'１次効果'!AA217</f>
        <v>3.7831532478988749E-5</v>
      </c>
      <c r="AB129" s="403">
        <f>+'１次効果'!AB217</f>
        <v>2.031676424713681E-4</v>
      </c>
      <c r="AC129" s="403">
        <f>+'１次効果'!AC217</f>
        <v>6.0213495042500049E-5</v>
      </c>
      <c r="AD129" s="403">
        <f>+'１次効果'!AD217</f>
        <v>5.0185728006834932E-5</v>
      </c>
      <c r="AE129" s="403">
        <f>+'１次効果'!AE217</f>
        <v>1.7120834251855508E-4</v>
      </c>
      <c r="AF129" s="403">
        <f>+'１次効果'!AF217</f>
        <v>2.7130291187368037E-5</v>
      </c>
      <c r="AG129" s="403">
        <f>+'１次効果'!AG217</f>
        <v>1.0916964695995503E-3</v>
      </c>
      <c r="AH129" s="403">
        <f>+'１次効果'!AH217</f>
        <v>5.6121764101365527E-4</v>
      </c>
      <c r="AI129" s="403">
        <f>+'１次効果'!AI217</f>
        <v>3.8749354734188148E-5</v>
      </c>
      <c r="AJ129" s="403">
        <f>+'１次効果'!AJ217</f>
        <v>4.0992618568070066E-5</v>
      </c>
      <c r="AK129" s="403">
        <f>+'１次効果'!AK217</f>
        <v>1.0149478320787033</v>
      </c>
      <c r="AL129" s="403">
        <f>+'１次効果'!AL217</f>
        <v>2.7283831415105378E-5</v>
      </c>
      <c r="AM129" s="403">
        <f>+'１次効果'!AM217</f>
        <v>5.9370177303077184E-5</v>
      </c>
      <c r="AN129" s="403">
        <f>+'１次効果'!AN217</f>
        <v>3.3889317037005595E-4</v>
      </c>
      <c r="AO129" s="403">
        <f>+'１次効果'!AO217</f>
        <v>5.2184856910781218E-5</v>
      </c>
      <c r="AP129" s="405">
        <f>+'１次効果'!AP217</f>
        <v>2.5814693893534642E-4</v>
      </c>
    </row>
    <row r="130" spans="2:42">
      <c r="B130" s="267">
        <f>'１次効果'!B85</f>
        <v>35</v>
      </c>
      <c r="C130" s="312" t="str">
        <f>'１次効果'!C85</f>
        <v>他に分類されない会員制団体</v>
      </c>
      <c r="D130" s="459">
        <f>+'１次効果'!D218</f>
        <v>3.4994586290790436E-4</v>
      </c>
      <c r="E130" s="403">
        <f>+'１次効果'!E218</f>
        <v>2.1670852650257262E-3</v>
      </c>
      <c r="F130" s="403">
        <f>+'１次効果'!F218</f>
        <v>1.3303797541174433E-2</v>
      </c>
      <c r="G130" s="403">
        <f>+'１次効果'!G218</f>
        <v>2.763509473035448E-3</v>
      </c>
      <c r="H130" s="403">
        <f>+'１次効果'!H218</f>
        <v>1.7839264873622399E-3</v>
      </c>
      <c r="I130" s="403">
        <f>+'１次効果'!I218</f>
        <v>1.2559767530441715E-3</v>
      </c>
      <c r="J130" s="403">
        <f>+'１次効果'!J218</f>
        <v>1.1881528213114742E-3</v>
      </c>
      <c r="K130" s="403">
        <f>+'１次効果'!K218</f>
        <v>1.1752633454973661E-3</v>
      </c>
      <c r="L130" s="403">
        <f>+'１次効果'!L218</f>
        <v>2.358873722930711E-4</v>
      </c>
      <c r="M130" s="403">
        <f>+'１次効果'!M218</f>
        <v>6.4086966196948245E-4</v>
      </c>
      <c r="N130" s="403">
        <f>+'１次効果'!N218</f>
        <v>1.2539554462503966E-3</v>
      </c>
      <c r="O130" s="403">
        <f>+'１次効果'!O218</f>
        <v>6.9246032433524908E-4</v>
      </c>
      <c r="P130" s="403">
        <f>+'１次効果'!P218</f>
        <v>2.2560241231397637E-3</v>
      </c>
      <c r="Q130" s="403">
        <f>+'１次効果'!Q218</f>
        <v>4.8872015400358646E-4</v>
      </c>
      <c r="R130" s="403">
        <f>+'１次効果'!R218</f>
        <v>3.305493331394235E-3</v>
      </c>
      <c r="S130" s="403">
        <f>+'１次効果'!S218</f>
        <v>7.4332020758514786E-4</v>
      </c>
      <c r="T130" s="403">
        <f>+'１次効果'!T218</f>
        <v>6.6988572484433684E-4</v>
      </c>
      <c r="U130" s="403">
        <f>+'１次効果'!U218</f>
        <v>5.7312356844302782E-4</v>
      </c>
      <c r="V130" s="403">
        <f>+'１次効果'!V218</f>
        <v>4.127639832203346E-4</v>
      </c>
      <c r="W130" s="403">
        <f>+'１次効果'!W218</f>
        <v>6.9328520325672729E-4</v>
      </c>
      <c r="X130" s="403">
        <f>+'１次効果'!X218</f>
        <v>2.4974132225425745E-4</v>
      </c>
      <c r="Y130" s="403">
        <f>+'１次効果'!Y218</f>
        <v>9.7282222265754217E-4</v>
      </c>
      <c r="Z130" s="403">
        <f>+'１次効果'!Z218</f>
        <v>1.29138415322285E-3</v>
      </c>
      <c r="AA130" s="403">
        <f>+'１次効果'!AA218</f>
        <v>2.140673301250862E-3</v>
      </c>
      <c r="AB130" s="403">
        <f>+'１次効果'!AB218</f>
        <v>1.2438476031220684E-2</v>
      </c>
      <c r="AC130" s="403">
        <f>+'１次効果'!AC218</f>
        <v>2.4909515593962775E-3</v>
      </c>
      <c r="AD130" s="403">
        <f>+'１次効果'!AD218</f>
        <v>1.0587733847644766E-3</v>
      </c>
      <c r="AE130" s="403">
        <f>+'１次効果'!AE218</f>
        <v>4.1195182722971908E-3</v>
      </c>
      <c r="AF130" s="403">
        <f>+'１次効果'!AF218</f>
        <v>5.8908358763368727E-4</v>
      </c>
      <c r="AG130" s="403">
        <f>+'１次効果'!AG218</f>
        <v>1.6371909696941077E-3</v>
      </c>
      <c r="AH130" s="403">
        <f>+'１次効果'!AH218</f>
        <v>1.7333246779259995E-3</v>
      </c>
      <c r="AI130" s="403">
        <f>+'１次効果'!AI218</f>
        <v>2.8059201478475358E-4</v>
      </c>
      <c r="AJ130" s="403">
        <f>+'１次効果'!AJ218</f>
        <v>1.7951841476582552E-3</v>
      </c>
      <c r="AK130" s="403">
        <f>+'１次効果'!AK218</f>
        <v>1.4214577219980457E-3</v>
      </c>
      <c r="AL130" s="403">
        <f>+'１次効果'!AL218</f>
        <v>1.000206770279912</v>
      </c>
      <c r="AM130" s="403">
        <f>+'１次効果'!AM218</f>
        <v>2.1908085100376946E-3</v>
      </c>
      <c r="AN130" s="403">
        <f>+'１次効果'!AN218</f>
        <v>2.4476483833584676E-3</v>
      </c>
      <c r="AO130" s="403">
        <f>+'１次効果'!AO218</f>
        <v>3.0177169275817536E-4</v>
      </c>
      <c r="AP130" s="405">
        <f>+'１次効果'!AP218</f>
        <v>6.6383824539661984E-4</v>
      </c>
    </row>
    <row r="131" spans="2:42">
      <c r="B131" s="267">
        <f>'１次効果'!B86</f>
        <v>36</v>
      </c>
      <c r="C131" s="312" t="str">
        <f>'１次効果'!C86</f>
        <v>対事業所サービス</v>
      </c>
      <c r="D131" s="459">
        <f>+'１次効果'!D219</f>
        <v>2.8983304286498437E-2</v>
      </c>
      <c r="E131" s="403">
        <f>+'１次効果'!E219</f>
        <v>2.712617020298215E-2</v>
      </c>
      <c r="F131" s="403">
        <f>+'１次効果'!F219</f>
        <v>2.2712257969676516E-2</v>
      </c>
      <c r="G131" s="403">
        <f>+'１次効果'!G219</f>
        <v>7.9541290432208048E-2</v>
      </c>
      <c r="H131" s="403">
        <f>+'１次効果'!H219</f>
        <v>2.8091002957964396E-2</v>
      </c>
      <c r="I131" s="403">
        <f>+'１次効果'!I219</f>
        <v>3.0421411684195328E-2</v>
      </c>
      <c r="J131" s="403">
        <f>+'１次効果'!J219</f>
        <v>3.1699013544770331E-2</v>
      </c>
      <c r="K131" s="403">
        <f>+'１次効果'!K219</f>
        <v>3.4663397166463536E-2</v>
      </c>
      <c r="L131" s="403">
        <f>+'１次効果'!L219</f>
        <v>4.544807209172305E-3</v>
      </c>
      <c r="M131" s="403">
        <f>+'１次効果'!M219</f>
        <v>2.9349576641484399E-2</v>
      </c>
      <c r="N131" s="403">
        <f>+'１次効果'!N219</f>
        <v>6.0658929188339442E-2</v>
      </c>
      <c r="O131" s="403">
        <f>+'１次効果'!O219</f>
        <v>2.0979090239971243E-2</v>
      </c>
      <c r="P131" s="403">
        <f>+'１次効果'!P219</f>
        <v>2.3669292320888394E-2</v>
      </c>
      <c r="Q131" s="403">
        <f>+'１次効果'!Q219</f>
        <v>2.9902837205499039E-2</v>
      </c>
      <c r="R131" s="403">
        <f>+'１次効果'!R219</f>
        <v>3.3698760739108775E-2</v>
      </c>
      <c r="S131" s="403">
        <f>+'１次効果'!S219</f>
        <v>2.9385373013513367E-2</v>
      </c>
      <c r="T131" s="403">
        <f>+'１次効果'!T219</f>
        <v>3.3645406894255402E-2</v>
      </c>
      <c r="U131" s="403">
        <f>+'１次効果'!U219</f>
        <v>4.0642362869670323E-2</v>
      </c>
      <c r="V131" s="403">
        <f>+'１次効果'!V219</f>
        <v>2.9217385676191119E-2</v>
      </c>
      <c r="W131" s="403">
        <f>+'１次効果'!W219</f>
        <v>2.6216184308672841E-2</v>
      </c>
      <c r="X131" s="403">
        <f>+'１次効果'!X219</f>
        <v>2.5309147218197284E-2</v>
      </c>
      <c r="Y131" s="403">
        <f>+'１次効果'!Y219</f>
        <v>2.7189452259481946E-2</v>
      </c>
      <c r="Z131" s="403">
        <f>+'１次効果'!Z219</f>
        <v>7.3291181909754796E-2</v>
      </c>
      <c r="AA131" s="403">
        <f>+'１次効果'!AA219</f>
        <v>5.6145430713137788E-2</v>
      </c>
      <c r="AB131" s="403">
        <f>+'１次効果'!AB219</f>
        <v>9.7238687420346304E-2</v>
      </c>
      <c r="AC131" s="403">
        <f>+'１次効果'!AC219</f>
        <v>5.3072361324930449E-2</v>
      </c>
      <c r="AD131" s="403">
        <f>+'１次効果'!AD219</f>
        <v>6.3434514513940152E-2</v>
      </c>
      <c r="AE131" s="403">
        <f>+'１次効果'!AE219</f>
        <v>9.0394097859099964E-2</v>
      </c>
      <c r="AF131" s="403">
        <f>+'１次効果'!AF219</f>
        <v>1.8449371775834205E-2</v>
      </c>
      <c r="AG131" s="403">
        <f>+'１次効果'!AG219</f>
        <v>3.6271908537422001E-2</v>
      </c>
      <c r="AH131" s="403">
        <f>+'１次効果'!AH219</f>
        <v>9.2623303162154016E-2</v>
      </c>
      <c r="AI131" s="403">
        <f>+'１次効果'!AI219</f>
        <v>4.3334444737487231E-2</v>
      </c>
      <c r="AJ131" s="403">
        <f>+'１次効果'!AJ219</f>
        <v>6.0757414703440572E-2</v>
      </c>
      <c r="AK131" s="403">
        <f>+'１次効果'!AK219</f>
        <v>3.4483116171036964E-2</v>
      </c>
      <c r="AL131" s="403">
        <f>+'１次効果'!AL219</f>
        <v>3.7157825413277647E-2</v>
      </c>
      <c r="AM131" s="403">
        <f>+'１次効果'!AM219</f>
        <v>1.0891715150869652</v>
      </c>
      <c r="AN131" s="403">
        <f>+'１次効果'!AN219</f>
        <v>3.3897857993771249E-2</v>
      </c>
      <c r="AO131" s="403">
        <f>+'１次効果'!AO219</f>
        <v>9.9434342261799993E-3</v>
      </c>
      <c r="AP131" s="405">
        <f>+'１次効果'!AP219</f>
        <v>3.7569347407603405E-2</v>
      </c>
    </row>
    <row r="132" spans="2:42">
      <c r="B132" s="267">
        <f>'１次効果'!B87</f>
        <v>37</v>
      </c>
      <c r="C132" s="312" t="str">
        <f>'１次効果'!C87</f>
        <v>対個人サービス</v>
      </c>
      <c r="D132" s="459">
        <f>+'１次効果'!D220</f>
        <v>1.7158231572291527E-3</v>
      </c>
      <c r="E132" s="403">
        <f>+'１次効果'!E220</f>
        <v>3.0487030354505807E-4</v>
      </c>
      <c r="F132" s="403">
        <f>+'１次効果'!F220</f>
        <v>1.2576664128950039E-3</v>
      </c>
      <c r="G132" s="403">
        <f>+'１次効果'!G220</f>
        <v>4.4973144920476982E-4</v>
      </c>
      <c r="H132" s="403">
        <f>+'１次効果'!H220</f>
        <v>5.1533237588446675E-4</v>
      </c>
      <c r="I132" s="403">
        <f>+'１次効果'!I220</f>
        <v>3.2350288148593983E-4</v>
      </c>
      <c r="J132" s="403">
        <f>+'１次効果'!J220</f>
        <v>2.9346217789037651E-4</v>
      </c>
      <c r="K132" s="403">
        <f>+'１次効果'!K220</f>
        <v>3.321477610783789E-4</v>
      </c>
      <c r="L132" s="403">
        <f>+'１次効果'!L220</f>
        <v>7.0389773143496876E-5</v>
      </c>
      <c r="M132" s="403">
        <f>+'１次効果'!M220</f>
        <v>2.4200795514087866E-4</v>
      </c>
      <c r="N132" s="403">
        <f>+'１次効果'!N220</f>
        <v>5.8389567948344918E-4</v>
      </c>
      <c r="O132" s="403">
        <f>+'１次効果'!O220</f>
        <v>2.0701260274919519E-4</v>
      </c>
      <c r="P132" s="403">
        <f>+'１次効果'!P220</f>
        <v>2.5816579773417378E-4</v>
      </c>
      <c r="Q132" s="403">
        <f>+'１次効果'!Q220</f>
        <v>2.4820494312787064E-4</v>
      </c>
      <c r="R132" s="403">
        <f>+'１次効果'!R220</f>
        <v>3.5118343980914692E-4</v>
      </c>
      <c r="S132" s="403">
        <f>+'１次効果'!S220</f>
        <v>2.4819163567367953E-4</v>
      </c>
      <c r="T132" s="403">
        <f>+'１次効果'!T220</f>
        <v>2.9068817101065815E-4</v>
      </c>
      <c r="U132" s="403">
        <f>+'１次効果'!U220</f>
        <v>4.1912791601603807E-4</v>
      </c>
      <c r="V132" s="403">
        <f>+'１次効果'!V220</f>
        <v>3.2086890981526558E-4</v>
      </c>
      <c r="W132" s="403">
        <f>+'１次効果'!W220</f>
        <v>2.3720800560343185E-4</v>
      </c>
      <c r="X132" s="403">
        <f>+'１次効果'!X220</f>
        <v>2.2627715553116823E-4</v>
      </c>
      <c r="Y132" s="403">
        <f>+'１次効果'!Y220</f>
        <v>2.9008252864971151E-4</v>
      </c>
      <c r="Z132" s="403">
        <f>+'１次効果'!Z220</f>
        <v>6.5759108069952184E-4</v>
      </c>
      <c r="AA132" s="403">
        <f>+'１次効果'!AA220</f>
        <v>3.4002494170061546E-4</v>
      </c>
      <c r="AB132" s="403">
        <f>+'１次効果'!AB220</f>
        <v>8.4985475074548513E-4</v>
      </c>
      <c r="AC132" s="403">
        <f>+'１次効果'!AC220</f>
        <v>3.1199965608660158E-4</v>
      </c>
      <c r="AD132" s="403">
        <f>+'１次効果'!AD220</f>
        <v>9.1773806354576335E-4</v>
      </c>
      <c r="AE132" s="403">
        <f>+'１次効果'!AE220</f>
        <v>7.6370760201887656E-4</v>
      </c>
      <c r="AF132" s="403">
        <f>+'１次効果'!AF220</f>
        <v>8.8545664878966236E-4</v>
      </c>
      <c r="AG132" s="403">
        <f>+'１次効果'!AG220</f>
        <v>8.0429635166278095E-4</v>
      </c>
      <c r="AH132" s="403">
        <f>+'１次効果'!AH220</f>
        <v>5.7416354649843923E-3</v>
      </c>
      <c r="AI132" s="403">
        <f>+'１次効果'!AI220</f>
        <v>5.0145889071849764E-4</v>
      </c>
      <c r="AJ132" s="403">
        <f>+'１次効果'!AJ220</f>
        <v>1.0632165436732604E-2</v>
      </c>
      <c r="AK132" s="403">
        <f>+'１次効果'!AK220</f>
        <v>2.0503231573058132E-2</v>
      </c>
      <c r="AL132" s="403">
        <f>+'１次効果'!AL220</f>
        <v>1.4418734387487869E-3</v>
      </c>
      <c r="AM132" s="403">
        <f>+'１次効果'!AM220</f>
        <v>3.7751495402795518E-3</v>
      </c>
      <c r="AN132" s="403">
        <f>+'１次効果'!AN220</f>
        <v>1.0096207539197237</v>
      </c>
      <c r="AO132" s="403">
        <f>+'１次効果'!AO220</f>
        <v>1.3182814112529441E-4</v>
      </c>
      <c r="AP132" s="405">
        <f>+'１次効果'!AP220</f>
        <v>4.1967719662276146E-3</v>
      </c>
    </row>
    <row r="133" spans="2:42">
      <c r="B133" s="267">
        <f>'１次効果'!B88</f>
        <v>38</v>
      </c>
      <c r="C133" s="48" t="str">
        <f>'１次効果'!C88</f>
        <v>事務用品</v>
      </c>
      <c r="D133" s="406">
        <f>+'１次効果'!D221</f>
        <v>1.4336448022110493E-3</v>
      </c>
      <c r="E133" s="407">
        <f>+'１次効果'!E221</f>
        <v>9.0770545903706042E-3</v>
      </c>
      <c r="F133" s="407">
        <f>+'１次効果'!F221</f>
        <v>2.3433629458555487E-3</v>
      </c>
      <c r="G133" s="407">
        <f>+'１次効果'!G221</f>
        <v>2.7131664891612054E-3</v>
      </c>
      <c r="H133" s="407">
        <f>+'１次効果'!H221</f>
        <v>1.3112534183472443E-3</v>
      </c>
      <c r="I133" s="407">
        <f>+'１次効果'!I221</f>
        <v>2.4110221697338364E-3</v>
      </c>
      <c r="J133" s="407">
        <f>+'１次効果'!J221</f>
        <v>2.1773370840356431E-3</v>
      </c>
      <c r="K133" s="407">
        <f>+'１次効果'!K221</f>
        <v>1.0938998346755747E-3</v>
      </c>
      <c r="L133" s="407">
        <f>+'１次効果'!L221</f>
        <v>1.3496752903374075E-4</v>
      </c>
      <c r="M133" s="407">
        <f>+'１次効果'!M221</f>
        <v>5.6125194897595698E-4</v>
      </c>
      <c r="N133" s="407">
        <f>+'１次効果'!N221</f>
        <v>2.4033898484414726E-3</v>
      </c>
      <c r="O133" s="407">
        <f>+'１次効果'!O221</f>
        <v>9.6819989928424862E-4</v>
      </c>
      <c r="P133" s="407">
        <f>+'１次効果'!P221</f>
        <v>1.5904253736461896E-3</v>
      </c>
      <c r="Q133" s="407">
        <f>+'１次効果'!Q221</f>
        <v>1.254451176009048E-3</v>
      </c>
      <c r="R133" s="407">
        <f>+'１次効果'!R221</f>
        <v>1.7631719794511853E-3</v>
      </c>
      <c r="S133" s="407">
        <f>+'１次効果'!S221</f>
        <v>1.4506460934888951E-3</v>
      </c>
      <c r="T133" s="407">
        <f>+'１次効果'!T221</f>
        <v>1.3923546641991941E-3</v>
      </c>
      <c r="U133" s="407">
        <f>+'１次効果'!U221</f>
        <v>1.6566734696648461E-3</v>
      </c>
      <c r="V133" s="407">
        <f>+'１次効果'!V221</f>
        <v>1.9460634388725644E-3</v>
      </c>
      <c r="W133" s="407">
        <f>+'１次効果'!W221</f>
        <v>2.290315910145222E-3</v>
      </c>
      <c r="X133" s="407">
        <f>+'１次効果'!X221</f>
        <v>7.4615396843123153E-4</v>
      </c>
      <c r="Y133" s="407">
        <f>+'１次効果'!Y221</f>
        <v>2.1114648026419745E-3</v>
      </c>
      <c r="Z133" s="407">
        <f>+'１次効果'!Z221</f>
        <v>1.7850056372557784E-3</v>
      </c>
      <c r="AA133" s="407">
        <f>+'１次効果'!AA221</f>
        <v>6.5288278435121541E-4</v>
      </c>
      <c r="AB133" s="407">
        <f>+'１次効果'!AB221</f>
        <v>1.9369814423951508E-3</v>
      </c>
      <c r="AC133" s="407">
        <f>+'１次効果'!AC221</f>
        <v>5.0945066206026998E-3</v>
      </c>
      <c r="AD133" s="407">
        <f>+'１次効果'!AD221</f>
        <v>3.6044340182364333E-3</v>
      </c>
      <c r="AE133" s="407">
        <f>+'１次効果'!AE221</f>
        <v>6.5163548875689448E-3</v>
      </c>
      <c r="AF133" s="407">
        <f>+'１次効果'!AF221</f>
        <v>9.7503756275728413E-4</v>
      </c>
      <c r="AG133" s="407">
        <f>+'１次効果'!AG221</f>
        <v>4.1065762647297206E-3</v>
      </c>
      <c r="AH133" s="407">
        <f>+'１次効果'!AH221</f>
        <v>4.3551508884375201E-3</v>
      </c>
      <c r="AI133" s="407">
        <f>+'１次効果'!AI221</f>
        <v>3.4259195521156205E-3</v>
      </c>
      <c r="AJ133" s="407">
        <f>+'１次効果'!AJ221</f>
        <v>5.7084532036495205E-3</v>
      </c>
      <c r="AK133" s="407">
        <f>+'１次効果'!AK221</f>
        <v>3.611765480704558E-3</v>
      </c>
      <c r="AL133" s="407">
        <f>+'１次効果'!AL221</f>
        <v>4.9080623698299092E-3</v>
      </c>
      <c r="AM133" s="407">
        <f>+'１次効果'!AM221</f>
        <v>2.5585533404762517E-3</v>
      </c>
      <c r="AN133" s="407">
        <f>+'１次効果'!AN221</f>
        <v>3.2661376267228413E-3</v>
      </c>
      <c r="AO133" s="407">
        <f>+'１次効果'!AO221</f>
        <v>1.0007056452849126</v>
      </c>
      <c r="AP133" s="408">
        <f>+'１次効果'!AP221</f>
        <v>1.2416883610795564E-3</v>
      </c>
    </row>
    <row r="134" spans="2:42" ht="12.75" thickBot="1">
      <c r="B134" s="327">
        <f>'１次効果'!B89</f>
        <v>39</v>
      </c>
      <c r="C134" s="409" t="str">
        <f>'１次効果'!C89</f>
        <v>分類不明</v>
      </c>
      <c r="D134" s="410">
        <f>+'１次効果'!D222</f>
        <v>2.1633407446222763E-3</v>
      </c>
      <c r="E134" s="411">
        <f>+'１次効果'!E222</f>
        <v>5.6130617263534441E-4</v>
      </c>
      <c r="F134" s="411">
        <f>+'１次効果'!F222</f>
        <v>4.1632572007155502E-3</v>
      </c>
      <c r="G134" s="411">
        <f>+'１次効果'!G222</f>
        <v>3.3093116848314954E-3</v>
      </c>
      <c r="H134" s="411">
        <f>+'１次効果'!H222</f>
        <v>2.4150970444337767E-3</v>
      </c>
      <c r="I134" s="411">
        <f>+'１次効果'!I222</f>
        <v>1.7833309025678304E-3</v>
      </c>
      <c r="J134" s="411">
        <f>+'１次効果'!J222</f>
        <v>2.1847179790983888E-3</v>
      </c>
      <c r="K134" s="411">
        <f>+'１次効果'!K222</f>
        <v>6.072253078218601E-4</v>
      </c>
      <c r="L134" s="411">
        <f>+'１次効果'!L222</f>
        <v>2.6564955804055503E-4</v>
      </c>
      <c r="M134" s="411">
        <f>+'１次効果'!M222</f>
        <v>1.3529774532875438E-3</v>
      </c>
      <c r="N134" s="411">
        <f>+'１次効果'!N222</f>
        <v>6.1551617432441634E-3</v>
      </c>
      <c r="O134" s="411">
        <f>+'１次効果'!O222</f>
        <v>5.394054599064506E-3</v>
      </c>
      <c r="P134" s="411">
        <f>+'１次効果'!P222</f>
        <v>4.0589217099738679E-3</v>
      </c>
      <c r="Q134" s="411">
        <f>+'１次効果'!Q222</f>
        <v>3.3892904778875604E-3</v>
      </c>
      <c r="R134" s="411">
        <f>+'１次効果'!R222</f>
        <v>4.1481678791737897E-3</v>
      </c>
      <c r="S134" s="411">
        <f>+'１次効果'!S222</f>
        <v>2.4926017326198013E-3</v>
      </c>
      <c r="T134" s="411">
        <f>+'１次効果'!T222</f>
        <v>1.5041804671618384E-3</v>
      </c>
      <c r="U134" s="411">
        <f>+'１次効果'!U222</f>
        <v>6.8396494748035059E-4</v>
      </c>
      <c r="V134" s="411">
        <f>+'１次効果'!V222</f>
        <v>1.8726947416818193E-3</v>
      </c>
      <c r="W134" s="411">
        <f>+'１次効果'!W222</f>
        <v>1.8320831443817296E-3</v>
      </c>
      <c r="X134" s="411">
        <f>+'１次効果'!X222</f>
        <v>5.1816963154408132E-4</v>
      </c>
      <c r="Y134" s="411">
        <f>+'１次効果'!Y222</f>
        <v>9.0610701664247555E-4</v>
      </c>
      <c r="Z134" s="411">
        <f>+'１次効果'!Z222</f>
        <v>6.5238487810097071E-3</v>
      </c>
      <c r="AA134" s="411">
        <f>+'１次効果'!AA222</f>
        <v>2.002936272707416E-3</v>
      </c>
      <c r="AB134" s="411">
        <f>+'１次効果'!AB222</f>
        <v>3.8262507082501476E-3</v>
      </c>
      <c r="AC134" s="411">
        <f>+'１次効果'!AC222</f>
        <v>3.6954297220139595E-3</v>
      </c>
      <c r="AD134" s="411">
        <f>+'１次効果'!AD222</f>
        <v>1.8688442477458886E-3</v>
      </c>
      <c r="AE134" s="411">
        <f>+'１次効果'!AE222</f>
        <v>5.2424675317501654E-3</v>
      </c>
      <c r="AF134" s="411">
        <f>+'１次効果'!AF222</f>
        <v>1.2085842988023671E-3</v>
      </c>
      <c r="AG134" s="411">
        <f>+'１次効果'!AG222</f>
        <v>2.4263132981939732E-3</v>
      </c>
      <c r="AH134" s="411">
        <f>+'１次効果'!AH222</f>
        <v>2.5371854110649715E-3</v>
      </c>
      <c r="AI134" s="411">
        <f>+'１次効果'!AI222</f>
        <v>4.2407098789973448E-4</v>
      </c>
      <c r="AJ134" s="411">
        <f>+'１次効果'!AJ222</f>
        <v>5.3783285970105416E-3</v>
      </c>
      <c r="AK134" s="411">
        <f>+'１次効果'!AK222</f>
        <v>1.3899996414348328E-3</v>
      </c>
      <c r="AL134" s="411">
        <f>+'１次効果'!AL222</f>
        <v>3.2704793361155561E-3</v>
      </c>
      <c r="AM134" s="411">
        <f>+'１次効果'!AM222</f>
        <v>1.7575512297732772E-3</v>
      </c>
      <c r="AN134" s="411">
        <f>+'１次効果'!AN222</f>
        <v>2.5572422518093433E-3</v>
      </c>
      <c r="AO134" s="411">
        <f>+'１次効果'!AO222</f>
        <v>6.5425925323834926E-4</v>
      </c>
      <c r="AP134" s="412">
        <f>+'１次効果'!AP222</f>
        <v>1.0005328397867717</v>
      </c>
    </row>
    <row r="136" spans="2:42" ht="12.75" thickBot="1"/>
    <row r="137" spans="2:42" ht="36">
      <c r="B137" s="357" t="s">
        <v>170</v>
      </c>
      <c r="C137" s="337" t="s">
        <v>35</v>
      </c>
      <c r="F137" s="413" t="s">
        <v>179</v>
      </c>
      <c r="H137" s="338" t="s">
        <v>181</v>
      </c>
      <c r="J137" s="338" t="s">
        <v>182</v>
      </c>
      <c r="L137" s="338" t="s">
        <v>165</v>
      </c>
      <c r="N137" s="338" t="s">
        <v>166</v>
      </c>
      <c r="P137" s="338" t="s">
        <v>167</v>
      </c>
    </row>
    <row r="138" spans="2:42">
      <c r="B138" s="267">
        <f>'１次効果'!B51</f>
        <v>1</v>
      </c>
      <c r="C138" s="340" t="str">
        <f>'１次効果'!C51</f>
        <v>農業</v>
      </c>
      <c r="D138" s="387"/>
      <c r="E138" s="390"/>
      <c r="F138" s="414">
        <f t="shared" ref="F138:F151" si="3">N49</f>
        <v>0</v>
      </c>
      <c r="G138" s="376"/>
      <c r="H138" s="414">
        <f t="array" ref="H138:H176">+MMULT(D96:AP134,F138:F176)</f>
        <v>0</v>
      </c>
      <c r="I138" s="376"/>
      <c r="J138" s="415">
        <f>係数!D6</f>
        <v>0.14454197078741429</v>
      </c>
      <c r="K138" s="376"/>
      <c r="L138" s="414">
        <f>H138*J138</f>
        <v>0</v>
      </c>
      <c r="M138" s="376"/>
      <c r="N138" s="415">
        <f>係数!D7</f>
        <v>0.44671974441111745</v>
      </c>
      <c r="O138" s="376"/>
      <c r="P138" s="414">
        <f>H138*N138</f>
        <v>0</v>
      </c>
    </row>
    <row r="139" spans="2:42">
      <c r="B139" s="267">
        <f>'１次効果'!B52</f>
        <v>2</v>
      </c>
      <c r="C139" s="320" t="str">
        <f>'１次効果'!C52</f>
        <v>林業</v>
      </c>
      <c r="D139" s="387"/>
      <c r="E139" s="390"/>
      <c r="F139" s="392">
        <f t="shared" si="3"/>
        <v>0</v>
      </c>
      <c r="G139" s="376"/>
      <c r="H139" s="392">
        <v>0</v>
      </c>
      <c r="I139" s="376"/>
      <c r="J139" s="391">
        <f>係数!E6</f>
        <v>0.25087440381558029</v>
      </c>
      <c r="K139" s="376"/>
      <c r="L139" s="392">
        <f t="shared" ref="L139:L176" si="4">H139*J139</f>
        <v>0</v>
      </c>
      <c r="M139" s="376"/>
      <c r="N139" s="391">
        <f>係数!E7</f>
        <v>0.52384737678855331</v>
      </c>
      <c r="O139" s="376"/>
      <c r="P139" s="392">
        <f t="shared" ref="P139:P176" si="5">H139*N139</f>
        <v>0</v>
      </c>
    </row>
    <row r="140" spans="2:42">
      <c r="B140" s="267">
        <f>'１次効果'!B53</f>
        <v>3</v>
      </c>
      <c r="C140" s="320" t="str">
        <f>'１次効果'!C53</f>
        <v>漁業</v>
      </c>
      <c r="D140" s="387"/>
      <c r="E140" s="390"/>
      <c r="F140" s="392">
        <f t="shared" si="3"/>
        <v>0</v>
      </c>
      <c r="G140" s="376"/>
      <c r="H140" s="392">
        <v>0</v>
      </c>
      <c r="I140" s="376"/>
      <c r="J140" s="391">
        <f>係数!F6</f>
        <v>0.14185483870967741</v>
      </c>
      <c r="K140" s="376"/>
      <c r="L140" s="392">
        <f t="shared" si="4"/>
        <v>0</v>
      </c>
      <c r="M140" s="376"/>
      <c r="N140" s="391">
        <f>係数!F7</f>
        <v>0.44448924731182798</v>
      </c>
      <c r="O140" s="376"/>
      <c r="P140" s="392">
        <f t="shared" si="5"/>
        <v>0</v>
      </c>
    </row>
    <row r="141" spans="2:42">
      <c r="B141" s="267">
        <f>'１次効果'!B54</f>
        <v>4</v>
      </c>
      <c r="C141" s="320" t="str">
        <f>'１次効果'!C54</f>
        <v>鉱業</v>
      </c>
      <c r="D141" s="387"/>
      <c r="E141" s="390"/>
      <c r="F141" s="392">
        <f t="shared" si="3"/>
        <v>0</v>
      </c>
      <c r="G141" s="376"/>
      <c r="H141" s="392">
        <v>0</v>
      </c>
      <c r="I141" s="376"/>
      <c r="J141" s="391">
        <f>係数!G6</f>
        <v>0.15768326146609174</v>
      </c>
      <c r="K141" s="376"/>
      <c r="L141" s="392">
        <f t="shared" si="4"/>
        <v>0</v>
      </c>
      <c r="M141" s="376"/>
      <c r="N141" s="391">
        <f>係数!G7</f>
        <v>0.53959231673853392</v>
      </c>
      <c r="O141" s="376"/>
      <c r="P141" s="392">
        <f t="shared" si="5"/>
        <v>0</v>
      </c>
    </row>
    <row r="142" spans="2:42">
      <c r="B142" s="267">
        <f>'１次効果'!B55</f>
        <v>5</v>
      </c>
      <c r="C142" s="320" t="str">
        <f>'１次効果'!C55</f>
        <v>飲食料品</v>
      </c>
      <c r="D142" s="387"/>
      <c r="E142" s="390"/>
      <c r="F142" s="392">
        <f t="shared" si="3"/>
        <v>0</v>
      </c>
      <c r="G142" s="376"/>
      <c r="H142" s="392">
        <v>0</v>
      </c>
      <c r="I142" s="376"/>
      <c r="J142" s="391">
        <f>係数!H6</f>
        <v>0.12386999618239404</v>
      </c>
      <c r="K142" s="376"/>
      <c r="L142" s="392">
        <f t="shared" si="4"/>
        <v>0</v>
      </c>
      <c r="M142" s="376"/>
      <c r="N142" s="391">
        <f>係数!H7</f>
        <v>0.36015415281589935</v>
      </c>
      <c r="O142" s="376"/>
      <c r="P142" s="392">
        <f t="shared" si="5"/>
        <v>0</v>
      </c>
    </row>
    <row r="143" spans="2:42">
      <c r="B143" s="267">
        <f>'１次効果'!B56</f>
        <v>6</v>
      </c>
      <c r="C143" s="320" t="str">
        <f>'１次効果'!C56</f>
        <v>繊維製品</v>
      </c>
      <c r="D143" s="387"/>
      <c r="E143" s="390"/>
      <c r="F143" s="392">
        <f t="shared" si="3"/>
        <v>0</v>
      </c>
      <c r="G143" s="376"/>
      <c r="H143" s="392">
        <v>0</v>
      </c>
      <c r="I143" s="376"/>
      <c r="J143" s="391">
        <f>係数!I6</f>
        <v>0.19387188919257722</v>
      </c>
      <c r="K143" s="376"/>
      <c r="L143" s="392">
        <f t="shared" si="4"/>
        <v>0</v>
      </c>
      <c r="M143" s="376"/>
      <c r="N143" s="391">
        <f>係数!I7</f>
        <v>0.31589979655165329</v>
      </c>
      <c r="O143" s="376"/>
      <c r="P143" s="392">
        <f t="shared" si="5"/>
        <v>0</v>
      </c>
    </row>
    <row r="144" spans="2:42">
      <c r="B144" s="267">
        <f>'１次効果'!B57</f>
        <v>7</v>
      </c>
      <c r="C144" s="320" t="str">
        <f>'１次効果'!C57</f>
        <v>パルプ・紙・木製品</v>
      </c>
      <c r="D144" s="387"/>
      <c r="E144" s="390"/>
      <c r="F144" s="392">
        <f t="shared" si="3"/>
        <v>0</v>
      </c>
      <c r="G144" s="376"/>
      <c r="H144" s="392">
        <v>0</v>
      </c>
      <c r="I144" s="376"/>
      <c r="J144" s="391">
        <f>係数!J6</f>
        <v>9.9455245139687135E-2</v>
      </c>
      <c r="K144" s="376"/>
      <c r="L144" s="392">
        <f t="shared" si="4"/>
        <v>0</v>
      </c>
      <c r="M144" s="376"/>
      <c r="N144" s="391">
        <f>係数!J7</f>
        <v>0.25257523003537297</v>
      </c>
      <c r="O144" s="376"/>
      <c r="P144" s="392">
        <f t="shared" si="5"/>
        <v>0</v>
      </c>
    </row>
    <row r="145" spans="2:16">
      <c r="B145" s="267">
        <f>'１次効果'!B58</f>
        <v>8</v>
      </c>
      <c r="C145" s="320" t="str">
        <f>'１次効果'!C58</f>
        <v>化学製品</v>
      </c>
      <c r="D145" s="387"/>
      <c r="E145" s="390"/>
      <c r="F145" s="392">
        <f t="shared" si="3"/>
        <v>0</v>
      </c>
      <c r="G145" s="376"/>
      <c r="H145" s="392">
        <v>0</v>
      </c>
      <c r="I145" s="376"/>
      <c r="J145" s="391">
        <f>係数!K6</f>
        <v>0.10566892521252146</v>
      </c>
      <c r="K145" s="376"/>
      <c r="L145" s="392">
        <f t="shared" si="4"/>
        <v>0</v>
      </c>
      <c r="M145" s="376"/>
      <c r="N145" s="391">
        <f>係数!K7</f>
        <v>0.35628125406940531</v>
      </c>
      <c r="O145" s="376"/>
      <c r="P145" s="392">
        <f t="shared" si="5"/>
        <v>0</v>
      </c>
    </row>
    <row r="146" spans="2:16">
      <c r="B146" s="267">
        <f>'１次効果'!B59</f>
        <v>9</v>
      </c>
      <c r="C146" s="320" t="str">
        <f>'１次効果'!C59</f>
        <v>石油・石炭製品</v>
      </c>
      <c r="D146" s="387"/>
      <c r="E146" s="390"/>
      <c r="F146" s="392">
        <f t="shared" si="3"/>
        <v>0</v>
      </c>
      <c r="G146" s="376"/>
      <c r="H146" s="392">
        <v>0</v>
      </c>
      <c r="I146" s="376"/>
      <c r="J146" s="391">
        <f>係数!L6</f>
        <v>1.4187971301527148E-2</v>
      </c>
      <c r="K146" s="376"/>
      <c r="L146" s="392">
        <f t="shared" si="4"/>
        <v>0</v>
      </c>
      <c r="M146" s="376"/>
      <c r="N146" s="391">
        <f>係数!L7</f>
        <v>0.4463869052718577</v>
      </c>
      <c r="O146" s="376"/>
      <c r="P146" s="392">
        <f t="shared" si="5"/>
        <v>0</v>
      </c>
    </row>
    <row r="147" spans="2:16">
      <c r="B147" s="267">
        <f>'１次効果'!B60</f>
        <v>10</v>
      </c>
      <c r="C147" s="320" t="str">
        <f>'１次効果'!C60</f>
        <v>プラスチック・ゴム製品</v>
      </c>
      <c r="D147" s="387"/>
      <c r="E147" s="390"/>
      <c r="F147" s="392">
        <f t="shared" si="3"/>
        <v>0</v>
      </c>
      <c r="G147" s="376"/>
      <c r="H147" s="392">
        <v>0</v>
      </c>
      <c r="I147" s="376"/>
      <c r="J147" s="391">
        <f>係数!M6</f>
        <v>0.21111861656996553</v>
      </c>
      <c r="K147" s="376"/>
      <c r="L147" s="392">
        <f t="shared" si="4"/>
        <v>0</v>
      </c>
      <c r="M147" s="376"/>
      <c r="N147" s="391">
        <f>係数!M7</f>
        <v>0.49474443912600674</v>
      </c>
      <c r="O147" s="376"/>
      <c r="P147" s="392">
        <f t="shared" si="5"/>
        <v>0</v>
      </c>
    </row>
    <row r="148" spans="2:16">
      <c r="B148" s="267">
        <f>'１次効果'!B61</f>
        <v>11</v>
      </c>
      <c r="C148" s="320" t="str">
        <f>'１次効果'!C61</f>
        <v>窯業・土石製品</v>
      </c>
      <c r="D148" s="387"/>
      <c r="E148" s="390"/>
      <c r="F148" s="392">
        <f t="shared" si="3"/>
        <v>0</v>
      </c>
      <c r="G148" s="376"/>
      <c r="H148" s="392">
        <v>0</v>
      </c>
      <c r="I148" s="376"/>
      <c r="J148" s="391">
        <f>係数!N6</f>
        <v>0.16122377415373684</v>
      </c>
      <c r="K148" s="376"/>
      <c r="L148" s="392">
        <f t="shared" si="4"/>
        <v>0</v>
      </c>
      <c r="M148" s="376"/>
      <c r="N148" s="391">
        <f>係数!N7</f>
        <v>0.39593228984028817</v>
      </c>
      <c r="O148" s="376"/>
      <c r="P148" s="392">
        <f t="shared" si="5"/>
        <v>0</v>
      </c>
    </row>
    <row r="149" spans="2:16">
      <c r="B149" s="267">
        <f>'１次効果'!B62</f>
        <v>12</v>
      </c>
      <c r="C149" s="320" t="str">
        <f>'１次効果'!C62</f>
        <v>鉄鋼</v>
      </c>
      <c r="D149" s="387"/>
      <c r="E149" s="390"/>
      <c r="F149" s="392">
        <f t="shared" si="3"/>
        <v>0</v>
      </c>
      <c r="G149" s="376"/>
      <c r="H149" s="392">
        <v>0</v>
      </c>
      <c r="I149" s="376"/>
      <c r="J149" s="391">
        <f>係数!O6</f>
        <v>0.13192912252812761</v>
      </c>
      <c r="K149" s="376"/>
      <c r="L149" s="392">
        <f t="shared" si="4"/>
        <v>0</v>
      </c>
      <c r="M149" s="376"/>
      <c r="N149" s="391">
        <f>係数!O7</f>
        <v>0.35097504488084308</v>
      </c>
      <c r="O149" s="376"/>
      <c r="P149" s="392">
        <f t="shared" si="5"/>
        <v>0</v>
      </c>
    </row>
    <row r="150" spans="2:16">
      <c r="B150" s="267">
        <f>'１次効果'!B63</f>
        <v>13</v>
      </c>
      <c r="C150" s="320" t="str">
        <f>'１次効果'!C63</f>
        <v>非鉄金属</v>
      </c>
      <c r="D150" s="387"/>
      <c r="E150" s="390"/>
      <c r="F150" s="392">
        <f t="shared" si="3"/>
        <v>0</v>
      </c>
      <c r="G150" s="376"/>
      <c r="H150" s="392">
        <v>0</v>
      </c>
      <c r="I150" s="376"/>
      <c r="J150" s="391">
        <f>係数!P6</f>
        <v>6.1063145928351194E-2</v>
      </c>
      <c r="K150" s="376"/>
      <c r="L150" s="392">
        <f t="shared" si="4"/>
        <v>0</v>
      </c>
      <c r="M150" s="376"/>
      <c r="N150" s="391">
        <f>係数!P7</f>
        <v>0.13076820321849861</v>
      </c>
      <c r="O150" s="376"/>
      <c r="P150" s="392">
        <f t="shared" si="5"/>
        <v>0</v>
      </c>
    </row>
    <row r="151" spans="2:16">
      <c r="B151" s="267">
        <f>'１次効果'!B64</f>
        <v>14</v>
      </c>
      <c r="C151" s="320" t="str">
        <f>'１次効果'!C64</f>
        <v>金属製品</v>
      </c>
      <c r="D151" s="387"/>
      <c r="E151" s="390"/>
      <c r="F151" s="392">
        <f t="shared" si="3"/>
        <v>0</v>
      </c>
      <c r="G151" s="376"/>
      <c r="H151" s="392">
        <v>0</v>
      </c>
      <c r="I151" s="376"/>
      <c r="J151" s="391">
        <f>係数!Q6</f>
        <v>0.20629961665006491</v>
      </c>
      <c r="K151" s="376"/>
      <c r="L151" s="392">
        <f t="shared" si="4"/>
        <v>0</v>
      </c>
      <c r="M151" s="376"/>
      <c r="N151" s="391">
        <f>係数!Q7</f>
        <v>0.40511586022316803</v>
      </c>
      <c r="O151" s="376"/>
      <c r="P151" s="392">
        <f t="shared" si="5"/>
        <v>0</v>
      </c>
    </row>
    <row r="152" spans="2:16">
      <c r="B152" s="267">
        <f>'１次効果'!B65</f>
        <v>15</v>
      </c>
      <c r="C152" s="320" t="str">
        <f>'１次効果'!C65</f>
        <v>はん用機械</v>
      </c>
      <c r="D152" s="387"/>
      <c r="E152" s="390"/>
      <c r="F152" s="392">
        <f>N63</f>
        <v>0</v>
      </c>
      <c r="G152" s="376"/>
      <c r="H152" s="392">
        <v>0</v>
      </c>
      <c r="I152" s="376"/>
      <c r="J152" s="391">
        <f>係数!R6</f>
        <v>0.18002712783994573</v>
      </c>
      <c r="K152" s="376"/>
      <c r="L152" s="392">
        <f t="shared" si="4"/>
        <v>0</v>
      </c>
      <c r="M152" s="376"/>
      <c r="N152" s="391">
        <f>係数!R7</f>
        <v>0.34603497553650148</v>
      </c>
      <c r="O152" s="376"/>
      <c r="P152" s="392">
        <f t="shared" si="5"/>
        <v>0</v>
      </c>
    </row>
    <row r="153" spans="2:16">
      <c r="B153" s="267">
        <f>'１次効果'!B66</f>
        <v>16</v>
      </c>
      <c r="C153" s="320" t="str">
        <f>'１次効果'!C66</f>
        <v>生産用機械</v>
      </c>
      <c r="D153" s="387"/>
      <c r="E153" s="390"/>
      <c r="F153" s="392">
        <f t="shared" ref="F153:F176" si="6">N64</f>
        <v>0</v>
      </c>
      <c r="G153" s="376"/>
      <c r="H153" s="392">
        <v>0</v>
      </c>
      <c r="I153" s="376"/>
      <c r="J153" s="391">
        <f>係数!S6</f>
        <v>0.2828126287375578</v>
      </c>
      <c r="K153" s="376"/>
      <c r="L153" s="392">
        <f t="shared" si="4"/>
        <v>0</v>
      </c>
      <c r="M153" s="376"/>
      <c r="N153" s="391">
        <f>係数!S7</f>
        <v>0.41116765210158546</v>
      </c>
      <c r="O153" s="376"/>
      <c r="P153" s="392">
        <f t="shared" si="5"/>
        <v>0</v>
      </c>
    </row>
    <row r="154" spans="2:16">
      <c r="B154" s="267">
        <f>'１次効果'!B67</f>
        <v>17</v>
      </c>
      <c r="C154" s="320" t="str">
        <f>'１次効果'!C67</f>
        <v>業務用機械</v>
      </c>
      <c r="D154" s="387"/>
      <c r="E154" s="390"/>
      <c r="F154" s="392">
        <f t="shared" si="6"/>
        <v>0</v>
      </c>
      <c r="G154" s="376"/>
      <c r="H154" s="392">
        <v>0</v>
      </c>
      <c r="I154" s="376"/>
      <c r="J154" s="391">
        <f>係数!T6</f>
        <v>0.13426714619218877</v>
      </c>
      <c r="K154" s="376"/>
      <c r="L154" s="392">
        <f t="shared" si="4"/>
        <v>0</v>
      </c>
      <c r="M154" s="376"/>
      <c r="N154" s="391">
        <f>係数!T7</f>
        <v>0.15913937787873053</v>
      </c>
      <c r="O154" s="376"/>
      <c r="P154" s="392">
        <f t="shared" si="5"/>
        <v>0</v>
      </c>
    </row>
    <row r="155" spans="2:16">
      <c r="B155" s="267">
        <f>'１次効果'!B68</f>
        <v>18</v>
      </c>
      <c r="C155" s="320" t="str">
        <f>'１次効果'!C68</f>
        <v>電子部品</v>
      </c>
      <c r="D155" s="387"/>
      <c r="E155" s="390"/>
      <c r="F155" s="392">
        <f t="shared" si="6"/>
        <v>0</v>
      </c>
      <c r="G155" s="376"/>
      <c r="H155" s="392">
        <v>0</v>
      </c>
      <c r="I155" s="376"/>
      <c r="J155" s="391">
        <f>係数!U6</f>
        <v>4.260131777623772E-2</v>
      </c>
      <c r="K155" s="376"/>
      <c r="L155" s="392">
        <f t="shared" si="4"/>
        <v>0</v>
      </c>
      <c r="M155" s="376"/>
      <c r="N155" s="391">
        <f>係数!U7</f>
        <v>0.30540781652624921</v>
      </c>
      <c r="O155" s="376"/>
      <c r="P155" s="392">
        <f t="shared" si="5"/>
        <v>0</v>
      </c>
    </row>
    <row r="156" spans="2:16">
      <c r="B156" s="267">
        <f>'１次効果'!B69</f>
        <v>19</v>
      </c>
      <c r="C156" s="320" t="str">
        <f>'１次効果'!C69</f>
        <v>電気機械</v>
      </c>
      <c r="D156" s="387"/>
      <c r="E156" s="390"/>
      <c r="F156" s="392">
        <f t="shared" si="6"/>
        <v>0</v>
      </c>
      <c r="G156" s="376"/>
      <c r="H156" s="392">
        <v>0</v>
      </c>
      <c r="I156" s="376"/>
      <c r="J156" s="391">
        <f>係数!V6</f>
        <v>0.18477278451941739</v>
      </c>
      <c r="K156" s="376"/>
      <c r="L156" s="392">
        <f t="shared" si="4"/>
        <v>0</v>
      </c>
      <c r="M156" s="376"/>
      <c r="N156" s="391">
        <f>係数!V7</f>
        <v>0.28339334133440014</v>
      </c>
      <c r="O156" s="376"/>
      <c r="P156" s="392">
        <f t="shared" si="5"/>
        <v>0</v>
      </c>
    </row>
    <row r="157" spans="2:16">
      <c r="B157" s="267">
        <f>'１次効果'!B70</f>
        <v>20</v>
      </c>
      <c r="C157" s="320" t="str">
        <f>'１次効果'!C70</f>
        <v>情報通信機器</v>
      </c>
      <c r="D157" s="387"/>
      <c r="E157" s="390"/>
      <c r="F157" s="392">
        <f t="shared" si="6"/>
        <v>0</v>
      </c>
      <c r="G157" s="376"/>
      <c r="H157" s="392">
        <v>0</v>
      </c>
      <c r="I157" s="376"/>
      <c r="J157" s="391">
        <f>係数!W6</f>
        <v>0.14294926913155631</v>
      </c>
      <c r="K157" s="376"/>
      <c r="L157" s="392">
        <f t="shared" si="4"/>
        <v>0</v>
      </c>
      <c r="M157" s="376"/>
      <c r="N157" s="391">
        <f>係数!W7</f>
        <v>0.36964493450002528</v>
      </c>
      <c r="O157" s="376"/>
      <c r="P157" s="392">
        <f t="shared" si="5"/>
        <v>0</v>
      </c>
    </row>
    <row r="158" spans="2:16">
      <c r="B158" s="267">
        <f>'１次効果'!B71</f>
        <v>21</v>
      </c>
      <c r="C158" s="320" t="str">
        <f>'１次効果'!C71</f>
        <v>輸送機械</v>
      </c>
      <c r="D158" s="387"/>
      <c r="E158" s="390"/>
      <c r="F158" s="392">
        <f t="shared" si="6"/>
        <v>0</v>
      </c>
      <c r="G158" s="376"/>
      <c r="H158" s="392">
        <v>0</v>
      </c>
      <c r="I158" s="376"/>
      <c r="J158" s="391">
        <f>係数!X6</f>
        <v>7.6093477294440492E-2</v>
      </c>
      <c r="K158" s="376"/>
      <c r="L158" s="392">
        <f t="shared" si="4"/>
        <v>0</v>
      </c>
      <c r="M158" s="376"/>
      <c r="N158" s="391">
        <f>係数!X7</f>
        <v>0.16027236928894079</v>
      </c>
      <c r="O158" s="376"/>
      <c r="P158" s="392">
        <f t="shared" si="5"/>
        <v>0</v>
      </c>
    </row>
    <row r="159" spans="2:16">
      <c r="B159" s="267">
        <f>'１次効果'!B72</f>
        <v>22</v>
      </c>
      <c r="C159" s="320" t="str">
        <f>'１次効果'!C72</f>
        <v>その他の製造工業製品</v>
      </c>
      <c r="D159" s="387"/>
      <c r="E159" s="390"/>
      <c r="F159" s="392">
        <f t="shared" si="6"/>
        <v>0</v>
      </c>
      <c r="G159" s="376"/>
      <c r="H159" s="392">
        <v>0</v>
      </c>
      <c r="I159" s="376"/>
      <c r="J159" s="391">
        <f>係数!Y6</f>
        <v>0.20360742705570292</v>
      </c>
      <c r="K159" s="376"/>
      <c r="L159" s="392">
        <f t="shared" si="4"/>
        <v>0</v>
      </c>
      <c r="M159" s="376"/>
      <c r="N159" s="391">
        <f>係数!Y7</f>
        <v>0.30181550250515765</v>
      </c>
      <c r="O159" s="376"/>
      <c r="P159" s="392">
        <f t="shared" si="5"/>
        <v>0</v>
      </c>
    </row>
    <row r="160" spans="2:16">
      <c r="B160" s="267">
        <f>'１次効果'!B73</f>
        <v>23</v>
      </c>
      <c r="C160" s="320" t="str">
        <f>'１次効果'!C73</f>
        <v>建設</v>
      </c>
      <c r="D160" s="387"/>
      <c r="E160" s="390"/>
      <c r="F160" s="392">
        <f t="shared" si="6"/>
        <v>0</v>
      </c>
      <c r="G160" s="376"/>
      <c r="H160" s="392">
        <v>0</v>
      </c>
      <c r="I160" s="376"/>
      <c r="J160" s="391">
        <f>係数!Z6</f>
        <v>0.27714572358566103</v>
      </c>
      <c r="K160" s="376"/>
      <c r="L160" s="392">
        <f t="shared" si="4"/>
        <v>0</v>
      </c>
      <c r="M160" s="376"/>
      <c r="N160" s="391">
        <f>係数!Z7</f>
        <v>0.44476606887169529</v>
      </c>
      <c r="O160" s="376"/>
      <c r="P160" s="392">
        <f t="shared" si="5"/>
        <v>0</v>
      </c>
    </row>
    <row r="161" spans="2:16">
      <c r="B161" s="267">
        <f>'１次効果'!B74</f>
        <v>24</v>
      </c>
      <c r="C161" s="320" t="str">
        <f>'１次効果'!C74</f>
        <v>電力・ガス・熱供給</v>
      </c>
      <c r="D161" s="387"/>
      <c r="E161" s="390"/>
      <c r="F161" s="392">
        <f t="shared" si="6"/>
        <v>0</v>
      </c>
      <c r="G161" s="376"/>
      <c r="H161" s="392">
        <v>0</v>
      </c>
      <c r="I161" s="376"/>
      <c r="J161" s="391">
        <f>係数!AA6</f>
        <v>4.1925836098185759E-2</v>
      </c>
      <c r="K161" s="376"/>
      <c r="L161" s="392">
        <f t="shared" si="4"/>
        <v>0</v>
      </c>
      <c r="M161" s="376"/>
      <c r="N161" s="391">
        <f>係数!AA7</f>
        <v>0.37629868581511483</v>
      </c>
      <c r="O161" s="376"/>
      <c r="P161" s="392">
        <f t="shared" si="5"/>
        <v>0</v>
      </c>
    </row>
    <row r="162" spans="2:16">
      <c r="B162" s="267">
        <f>'１次効果'!B75</f>
        <v>25</v>
      </c>
      <c r="C162" s="320" t="str">
        <f>'１次効果'!C75</f>
        <v>水道</v>
      </c>
      <c r="D162" s="387"/>
      <c r="E162" s="390"/>
      <c r="F162" s="392">
        <f t="shared" si="6"/>
        <v>0</v>
      </c>
      <c r="G162" s="376"/>
      <c r="H162" s="392">
        <v>0</v>
      </c>
      <c r="I162" s="376"/>
      <c r="J162" s="391">
        <f>係数!AB6</f>
        <v>9.2156862745098045E-2</v>
      </c>
      <c r="K162" s="376"/>
      <c r="L162" s="392">
        <f t="shared" si="4"/>
        <v>0</v>
      </c>
      <c r="M162" s="376"/>
      <c r="N162" s="391">
        <f>係数!AB7</f>
        <v>0.47169467787114844</v>
      </c>
      <c r="O162" s="376"/>
      <c r="P162" s="392">
        <f t="shared" si="5"/>
        <v>0</v>
      </c>
    </row>
    <row r="163" spans="2:16">
      <c r="B163" s="267">
        <f>'１次効果'!B76</f>
        <v>26</v>
      </c>
      <c r="C163" s="320" t="str">
        <f>'１次効果'!C76</f>
        <v>廃棄物処理</v>
      </c>
      <c r="D163" s="387"/>
      <c r="E163" s="390"/>
      <c r="F163" s="392">
        <f t="shared" si="6"/>
        <v>0</v>
      </c>
      <c r="G163" s="376"/>
      <c r="H163" s="392">
        <v>0</v>
      </c>
      <c r="I163" s="376"/>
      <c r="J163" s="391">
        <f>係数!AC6</f>
        <v>0.33340707420790011</v>
      </c>
      <c r="K163" s="376"/>
      <c r="L163" s="392">
        <f t="shared" si="4"/>
        <v>0</v>
      </c>
      <c r="M163" s="376"/>
      <c r="N163" s="391">
        <f>係数!AC7</f>
        <v>0.59985743430917093</v>
      </c>
      <c r="O163" s="376"/>
      <c r="P163" s="392">
        <f t="shared" si="5"/>
        <v>0</v>
      </c>
    </row>
    <row r="164" spans="2:16">
      <c r="B164" s="267">
        <f>'１次効果'!B77</f>
        <v>27</v>
      </c>
      <c r="C164" s="320" t="str">
        <f>'１次効果'!C77</f>
        <v>商業</v>
      </c>
      <c r="D164" s="387"/>
      <c r="E164" s="390"/>
      <c r="F164" s="392">
        <f t="shared" si="6"/>
        <v>0</v>
      </c>
      <c r="G164" s="376"/>
      <c r="H164" s="392">
        <v>0</v>
      </c>
      <c r="I164" s="376"/>
      <c r="J164" s="391">
        <f>係数!AD6</f>
        <v>0.38421812624208845</v>
      </c>
      <c r="K164" s="376"/>
      <c r="L164" s="392">
        <f t="shared" si="4"/>
        <v>0</v>
      </c>
      <c r="M164" s="376"/>
      <c r="N164" s="391">
        <f>係数!AD7</f>
        <v>0.68103044031648596</v>
      </c>
      <c r="O164" s="376"/>
      <c r="P164" s="392">
        <f t="shared" si="5"/>
        <v>0</v>
      </c>
    </row>
    <row r="165" spans="2:16">
      <c r="B165" s="267">
        <f>'１次効果'!B78</f>
        <v>28</v>
      </c>
      <c r="C165" s="320" t="str">
        <f>'１次効果'!C78</f>
        <v>金融・保険</v>
      </c>
      <c r="D165" s="387"/>
      <c r="E165" s="390"/>
      <c r="F165" s="392">
        <f t="shared" si="6"/>
        <v>0</v>
      </c>
      <c r="G165" s="376"/>
      <c r="H165" s="392">
        <v>0</v>
      </c>
      <c r="I165" s="376"/>
      <c r="J165" s="391">
        <f>係数!AE6</f>
        <v>0.24672363183754664</v>
      </c>
      <c r="K165" s="376"/>
      <c r="L165" s="392">
        <f t="shared" si="4"/>
        <v>0</v>
      </c>
      <c r="M165" s="376"/>
      <c r="N165" s="391">
        <f>係数!AE7</f>
        <v>0.6024337402007528</v>
      </c>
      <c r="O165" s="376"/>
      <c r="P165" s="392">
        <f t="shared" si="5"/>
        <v>0</v>
      </c>
    </row>
    <row r="166" spans="2:16">
      <c r="B166" s="267">
        <f>'１次効果'!B79</f>
        <v>29</v>
      </c>
      <c r="C166" s="320" t="str">
        <f>'１次効果'!C79</f>
        <v>不動産</v>
      </c>
      <c r="D166" s="387"/>
      <c r="E166" s="390"/>
      <c r="F166" s="392">
        <f t="shared" si="6"/>
        <v>0</v>
      </c>
      <c r="G166" s="376"/>
      <c r="H166" s="392">
        <v>0</v>
      </c>
      <c r="I166" s="376"/>
      <c r="J166" s="391">
        <f>係数!AF6</f>
        <v>3.6765593532992233E-2</v>
      </c>
      <c r="K166" s="376"/>
      <c r="L166" s="392">
        <f t="shared" si="4"/>
        <v>0</v>
      </c>
      <c r="M166" s="376"/>
      <c r="N166" s="391">
        <f>係数!AF7</f>
        <v>0.78266137903412325</v>
      </c>
      <c r="O166" s="376"/>
      <c r="P166" s="392">
        <f t="shared" si="5"/>
        <v>0</v>
      </c>
    </row>
    <row r="167" spans="2:16">
      <c r="B167" s="267">
        <f>'１次効果'!B80</f>
        <v>30</v>
      </c>
      <c r="C167" s="320" t="str">
        <f>'１次効果'!C80</f>
        <v>運輸・郵便</v>
      </c>
      <c r="D167" s="387"/>
      <c r="E167" s="390"/>
      <c r="F167" s="392">
        <f t="shared" si="6"/>
        <v>0</v>
      </c>
      <c r="G167" s="376"/>
      <c r="H167" s="392">
        <v>0</v>
      </c>
      <c r="I167" s="376"/>
      <c r="J167" s="391">
        <f>係数!AG6</f>
        <v>0.39396179473976684</v>
      </c>
      <c r="K167" s="376"/>
      <c r="L167" s="392">
        <f t="shared" si="4"/>
        <v>0</v>
      </c>
      <c r="M167" s="376"/>
      <c r="N167" s="391">
        <f>係数!AG7</f>
        <v>0.66771177987026997</v>
      </c>
      <c r="O167" s="376"/>
      <c r="P167" s="392">
        <f t="shared" si="5"/>
        <v>0</v>
      </c>
    </row>
    <row r="168" spans="2:16">
      <c r="B168" s="267">
        <f>'１次効果'!B81</f>
        <v>31</v>
      </c>
      <c r="C168" s="320" t="str">
        <f>'１次効果'!C81</f>
        <v>情報通信</v>
      </c>
      <c r="D168" s="387"/>
      <c r="E168" s="390"/>
      <c r="F168" s="392">
        <f t="shared" si="6"/>
        <v>0</v>
      </c>
      <c r="G168" s="376"/>
      <c r="H168" s="392">
        <v>0</v>
      </c>
      <c r="I168" s="376"/>
      <c r="J168" s="391">
        <f>係数!AH6</f>
        <v>0.12668765675863172</v>
      </c>
      <c r="K168" s="376"/>
      <c r="L168" s="392">
        <f t="shared" si="4"/>
        <v>0</v>
      </c>
      <c r="M168" s="376"/>
      <c r="N168" s="391">
        <f>係数!AH7</f>
        <v>0.51116105762439457</v>
      </c>
      <c r="O168" s="376"/>
      <c r="P168" s="392">
        <f t="shared" si="5"/>
        <v>0</v>
      </c>
    </row>
    <row r="169" spans="2:16">
      <c r="B169" s="267">
        <f>'１次効果'!B82</f>
        <v>32</v>
      </c>
      <c r="C169" s="320" t="str">
        <f>'１次効果'!C82</f>
        <v>公務</v>
      </c>
      <c r="D169" s="387"/>
      <c r="E169" s="390"/>
      <c r="F169" s="392">
        <f t="shared" si="6"/>
        <v>0</v>
      </c>
      <c r="G169" s="376"/>
      <c r="H169" s="392">
        <v>0</v>
      </c>
      <c r="I169" s="376"/>
      <c r="J169" s="391">
        <f>係数!AI6</f>
        <v>0.28123168332731141</v>
      </c>
      <c r="K169" s="376"/>
      <c r="L169" s="392">
        <f t="shared" si="4"/>
        <v>0</v>
      </c>
      <c r="M169" s="376"/>
      <c r="N169" s="391">
        <f>係数!AI7</f>
        <v>0.79392589024047533</v>
      </c>
      <c r="O169" s="376"/>
      <c r="P169" s="392">
        <f t="shared" si="5"/>
        <v>0</v>
      </c>
    </row>
    <row r="170" spans="2:16">
      <c r="B170" s="267">
        <f>'１次効果'!B83</f>
        <v>33</v>
      </c>
      <c r="C170" s="320" t="str">
        <f>'１次効果'!C83</f>
        <v>教育・研究</v>
      </c>
      <c r="D170" s="387"/>
      <c r="E170" s="390"/>
      <c r="F170" s="392">
        <f t="shared" si="6"/>
        <v>0</v>
      </c>
      <c r="G170" s="376"/>
      <c r="H170" s="392">
        <v>0</v>
      </c>
      <c r="I170" s="376"/>
      <c r="J170" s="391">
        <f>係数!AJ6</f>
        <v>0.40908238773947958</v>
      </c>
      <c r="K170" s="376"/>
      <c r="L170" s="392">
        <f t="shared" si="4"/>
        <v>0</v>
      </c>
      <c r="M170" s="376"/>
      <c r="N170" s="391">
        <f>係数!AJ7</f>
        <v>0.69380204237857435</v>
      </c>
      <c r="O170" s="376"/>
      <c r="P170" s="392">
        <f t="shared" si="5"/>
        <v>0</v>
      </c>
    </row>
    <row r="171" spans="2:16">
      <c r="B171" s="267">
        <f>'１次効果'!B84</f>
        <v>34</v>
      </c>
      <c r="C171" s="320" t="str">
        <f>'１次効果'!C84</f>
        <v>医療・福祉</v>
      </c>
      <c r="D171" s="387"/>
      <c r="E171" s="390"/>
      <c r="F171" s="392">
        <f t="shared" si="6"/>
        <v>0</v>
      </c>
      <c r="G171" s="376"/>
      <c r="H171" s="392">
        <v>0</v>
      </c>
      <c r="I171" s="376"/>
      <c r="J171" s="391">
        <f>係数!AK6</f>
        <v>0.44023930702977204</v>
      </c>
      <c r="K171" s="376"/>
      <c r="L171" s="392">
        <f t="shared" si="4"/>
        <v>0</v>
      </c>
      <c r="M171" s="376"/>
      <c r="N171" s="391">
        <f>係数!AK7</f>
        <v>0.59262802424207661</v>
      </c>
      <c r="O171" s="376"/>
      <c r="P171" s="392">
        <f t="shared" si="5"/>
        <v>0</v>
      </c>
    </row>
    <row r="172" spans="2:16">
      <c r="B172" s="267">
        <f>'１次効果'!B85</f>
        <v>35</v>
      </c>
      <c r="C172" s="320" t="str">
        <f>'１次効果'!C85</f>
        <v>他に分類されない会員制団体</v>
      </c>
      <c r="D172" s="387"/>
      <c r="E172" s="390"/>
      <c r="F172" s="392">
        <f t="shared" si="6"/>
        <v>0</v>
      </c>
      <c r="G172" s="376"/>
      <c r="H172" s="392">
        <v>0</v>
      </c>
      <c r="I172" s="376"/>
      <c r="J172" s="391">
        <f>係数!AL6</f>
        <v>0.62009366516326514</v>
      </c>
      <c r="K172" s="376"/>
      <c r="L172" s="392">
        <f t="shared" si="4"/>
        <v>0</v>
      </c>
      <c r="M172" s="376"/>
      <c r="N172" s="391">
        <f>係数!AL7</f>
        <v>0.75027309992753388</v>
      </c>
      <c r="O172" s="376"/>
      <c r="P172" s="392">
        <f t="shared" si="5"/>
        <v>0</v>
      </c>
    </row>
    <row r="173" spans="2:16">
      <c r="B173" s="267">
        <f>'１次効果'!B86</f>
        <v>36</v>
      </c>
      <c r="C173" s="320" t="str">
        <f>'１次効果'!C86</f>
        <v>対事業所サービス</v>
      </c>
      <c r="D173" s="387"/>
      <c r="E173" s="390"/>
      <c r="F173" s="392">
        <f t="shared" si="6"/>
        <v>0</v>
      </c>
      <c r="G173" s="376"/>
      <c r="H173" s="392">
        <v>0</v>
      </c>
      <c r="I173" s="376"/>
      <c r="J173" s="391">
        <f>係数!AM6</f>
        <v>0.31832002281802624</v>
      </c>
      <c r="K173" s="376"/>
      <c r="L173" s="392">
        <f t="shared" si="4"/>
        <v>0</v>
      </c>
      <c r="M173" s="376"/>
      <c r="N173" s="391">
        <f>係数!AM7</f>
        <v>0.5920336565887051</v>
      </c>
      <c r="O173" s="376"/>
      <c r="P173" s="392">
        <f t="shared" si="5"/>
        <v>0</v>
      </c>
    </row>
    <row r="174" spans="2:16">
      <c r="B174" s="267">
        <f>'１次効果'!B87</f>
        <v>37</v>
      </c>
      <c r="C174" s="320" t="str">
        <f>'１次効果'!C87</f>
        <v>対個人サービス</v>
      </c>
      <c r="D174" s="387"/>
      <c r="E174" s="390"/>
      <c r="F174" s="392">
        <f t="shared" si="6"/>
        <v>0</v>
      </c>
      <c r="G174" s="376"/>
      <c r="H174" s="392">
        <v>0</v>
      </c>
      <c r="I174" s="376"/>
      <c r="J174" s="391">
        <f>係数!AN6</f>
        <v>0.2585324388992985</v>
      </c>
      <c r="K174" s="376"/>
      <c r="L174" s="392">
        <f t="shared" si="4"/>
        <v>0</v>
      </c>
      <c r="M174" s="376"/>
      <c r="N174" s="391">
        <f>係数!AN7</f>
        <v>0.53346056473578707</v>
      </c>
      <c r="O174" s="376"/>
      <c r="P174" s="392">
        <f t="shared" si="5"/>
        <v>0</v>
      </c>
    </row>
    <row r="175" spans="2:16">
      <c r="B175" s="267">
        <f>'１次効果'!B88</f>
        <v>38</v>
      </c>
      <c r="C175" s="416" t="str">
        <f>'１次効果'!C88</f>
        <v>事務用品</v>
      </c>
      <c r="D175" s="387"/>
      <c r="E175" s="390"/>
      <c r="F175" s="392">
        <f t="shared" si="6"/>
        <v>0</v>
      </c>
      <c r="G175" s="376"/>
      <c r="H175" s="392">
        <v>0</v>
      </c>
      <c r="I175" s="376"/>
      <c r="J175" s="391">
        <f>係数!AO6</f>
        <v>0</v>
      </c>
      <c r="K175" s="376"/>
      <c r="L175" s="392">
        <f t="shared" si="4"/>
        <v>0</v>
      </c>
      <c r="M175" s="376"/>
      <c r="N175" s="391">
        <f>係数!AO7</f>
        <v>0</v>
      </c>
      <c r="O175" s="376"/>
      <c r="P175" s="392">
        <f t="shared" si="5"/>
        <v>0</v>
      </c>
    </row>
    <row r="176" spans="2:16" ht="12.75" thickBot="1">
      <c r="B176" s="272">
        <f>'１次効果'!B89</f>
        <v>39</v>
      </c>
      <c r="C176" s="417" t="str">
        <f>'１次効果'!C89</f>
        <v>分類不明</v>
      </c>
      <c r="D176" s="387"/>
      <c r="E176" s="390"/>
      <c r="F176" s="392">
        <f t="shared" si="6"/>
        <v>0</v>
      </c>
      <c r="G176" s="376"/>
      <c r="H176" s="392">
        <v>0</v>
      </c>
      <c r="I176" s="376"/>
      <c r="J176" s="391">
        <f>係数!AP6</f>
        <v>6.0533932795580432E-3</v>
      </c>
      <c r="K176" s="376"/>
      <c r="L176" s="392">
        <f t="shared" si="4"/>
        <v>0</v>
      </c>
      <c r="M176" s="376"/>
      <c r="N176" s="391">
        <f>係数!AP7</f>
        <v>0.5627598771690101</v>
      </c>
      <c r="O176" s="376"/>
      <c r="P176" s="392">
        <f t="shared" si="5"/>
        <v>0</v>
      </c>
    </row>
    <row r="177" spans="2:16" ht="12.75" thickBot="1">
      <c r="B177" s="418"/>
      <c r="C177" s="419" t="s">
        <v>56</v>
      </c>
      <c r="D177" s="387"/>
      <c r="E177" s="390"/>
      <c r="F177" s="381">
        <f>SUM(F138:F176)</f>
        <v>0</v>
      </c>
      <c r="G177" s="376"/>
      <c r="H177" s="381">
        <f>SUM(H138:H176)</f>
        <v>0</v>
      </c>
      <c r="I177" s="387"/>
      <c r="J177" s="420"/>
      <c r="K177" s="390"/>
      <c r="L177" s="381">
        <f>SUM(L138:L176)</f>
        <v>0</v>
      </c>
      <c r="M177" s="387"/>
      <c r="N177" s="420"/>
      <c r="O177" s="390"/>
      <c r="P177" s="381">
        <f>SUM(P138:P176)</f>
        <v>0</v>
      </c>
    </row>
  </sheetData>
  <mergeCells count="3">
    <mergeCell ref="H38:H44"/>
    <mergeCell ref="J38:J44"/>
    <mergeCell ref="L38:L44"/>
  </mergeCells>
  <phoneticPr fontId="8"/>
  <pageMargins left="0.94488188976377963" right="0.55118110236220474" top="1.6929133858267718" bottom="0.98425196850393704" header="0.51181102362204722" footer="0.51181102362204722"/>
  <pageSetup paperSize="9" scale="68" pageOrder="overThenDown" orientation="landscape" r:id="rId1"/>
  <headerFooter alignWithMargins="0"/>
  <rowBreaks count="3" manualBreakCount="3">
    <brk id="46" max="16383" man="1"/>
    <brk id="90" max="16383" man="1"/>
    <brk id="135" max="16383" man="1"/>
  </rowBreaks>
  <colBreaks count="2" manualBreakCount="2">
    <brk id="17" max="1048575" man="1"/>
    <brk id="31" max="17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AQ15"/>
  <sheetViews>
    <sheetView showGridLines="0" zoomScaleNormal="75" zoomScaleSheetLayoutView="75" workbookViewId="0">
      <selection activeCell="I30" sqref="I30"/>
    </sheetView>
  </sheetViews>
  <sheetFormatPr defaultRowHeight="12"/>
  <cols>
    <col min="1" max="1" width="2.75" style="422" customWidth="1"/>
    <col min="2" max="2" width="4.125" style="422" customWidth="1"/>
    <col min="3" max="3" width="31.25" style="425" customWidth="1"/>
    <col min="4" max="40" width="9.375" style="422" customWidth="1"/>
    <col min="41" max="42" width="9" style="422" customWidth="1"/>
    <col min="43" max="16384" width="9" style="422"/>
  </cols>
  <sheetData>
    <row r="1" spans="2:43" ht="12.75" thickBot="1">
      <c r="C1" s="426" t="s">
        <v>241</v>
      </c>
      <c r="Q1" s="422" t="s">
        <v>242</v>
      </c>
      <c r="R1" s="422" t="s">
        <v>243</v>
      </c>
      <c r="S1" s="422" t="s">
        <v>244</v>
      </c>
      <c r="T1" s="422" t="s">
        <v>245</v>
      </c>
      <c r="U1" s="422" t="s">
        <v>246</v>
      </c>
      <c r="V1" s="422" t="s">
        <v>247</v>
      </c>
      <c r="W1" s="422" t="s">
        <v>248</v>
      </c>
      <c r="X1" s="422" t="s">
        <v>249</v>
      </c>
      <c r="Y1" s="422" t="s">
        <v>250</v>
      </c>
      <c r="Z1" s="422" t="s">
        <v>251</v>
      </c>
      <c r="AA1" s="422" t="s">
        <v>252</v>
      </c>
      <c r="AB1" s="422" t="s">
        <v>253</v>
      </c>
      <c r="AC1" s="422" t="s">
        <v>254</v>
      </c>
      <c r="AD1" s="422" t="s">
        <v>255</v>
      </c>
      <c r="AE1" s="422" t="s">
        <v>256</v>
      </c>
      <c r="AF1" s="422" t="s">
        <v>257</v>
      </c>
      <c r="AG1" s="422" t="s">
        <v>258</v>
      </c>
      <c r="AH1" s="422" t="s">
        <v>259</v>
      </c>
      <c r="AI1" s="422" t="s">
        <v>260</v>
      </c>
      <c r="AJ1" s="422" t="s">
        <v>261</v>
      </c>
      <c r="AK1" s="422" t="s">
        <v>262</v>
      </c>
      <c r="AL1" s="422" t="s">
        <v>263</v>
      </c>
      <c r="AM1" s="422" t="s">
        <v>264</v>
      </c>
      <c r="AN1" s="422" t="s">
        <v>265</v>
      </c>
      <c r="AO1" s="422" t="s">
        <v>266</v>
      </c>
      <c r="AP1" s="422" t="s">
        <v>267</v>
      </c>
    </row>
    <row r="2" spans="2:43">
      <c r="B2" s="427"/>
      <c r="C2" s="428"/>
      <c r="D2" s="429">
        <f>'１次効果'!D49</f>
        <v>1</v>
      </c>
      <c r="E2" s="429">
        <f>'１次効果'!E49</f>
        <v>2</v>
      </c>
      <c r="F2" s="429">
        <f>'１次効果'!F49</f>
        <v>3</v>
      </c>
      <c r="G2" s="429">
        <f>'１次効果'!G49</f>
        <v>4</v>
      </c>
      <c r="H2" s="429">
        <f>'１次効果'!H49</f>
        <v>5</v>
      </c>
      <c r="I2" s="429">
        <f>'１次効果'!I49</f>
        <v>6</v>
      </c>
      <c r="J2" s="429">
        <f>'１次効果'!J49</f>
        <v>7</v>
      </c>
      <c r="K2" s="429">
        <f>'１次効果'!K49</f>
        <v>8</v>
      </c>
      <c r="L2" s="429">
        <f>'１次効果'!L49</f>
        <v>9</v>
      </c>
      <c r="M2" s="429">
        <f>'１次効果'!M49</f>
        <v>10</v>
      </c>
      <c r="N2" s="429">
        <f>'１次効果'!N49</f>
        <v>11</v>
      </c>
      <c r="O2" s="429">
        <f>'１次効果'!O49</f>
        <v>12</v>
      </c>
      <c r="P2" s="429">
        <f>'１次効果'!P49</f>
        <v>13</v>
      </c>
      <c r="Q2" s="429">
        <f>'１次効果'!Q49</f>
        <v>14</v>
      </c>
      <c r="R2" s="429">
        <f>'１次効果'!R49</f>
        <v>15</v>
      </c>
      <c r="S2" s="429">
        <f>'１次効果'!S49</f>
        <v>16</v>
      </c>
      <c r="T2" s="429">
        <f>'１次効果'!T49</f>
        <v>17</v>
      </c>
      <c r="U2" s="429">
        <f>'１次効果'!U49</f>
        <v>18</v>
      </c>
      <c r="V2" s="429">
        <f>'１次効果'!V49</f>
        <v>19</v>
      </c>
      <c r="W2" s="429">
        <f>'１次効果'!W49</f>
        <v>20</v>
      </c>
      <c r="X2" s="429">
        <f>'１次効果'!X49</f>
        <v>21</v>
      </c>
      <c r="Y2" s="429">
        <f>'１次効果'!Y49</f>
        <v>22</v>
      </c>
      <c r="Z2" s="429">
        <f>'１次効果'!Z49</f>
        <v>23</v>
      </c>
      <c r="AA2" s="429">
        <f>'１次効果'!AA49</f>
        <v>24</v>
      </c>
      <c r="AB2" s="429">
        <f>'１次効果'!AB49</f>
        <v>25</v>
      </c>
      <c r="AC2" s="429">
        <f>'１次効果'!AC49</f>
        <v>26</v>
      </c>
      <c r="AD2" s="429">
        <f>'１次効果'!AD49</f>
        <v>27</v>
      </c>
      <c r="AE2" s="429">
        <f>'１次効果'!AE49</f>
        <v>28</v>
      </c>
      <c r="AF2" s="429">
        <f>'１次効果'!AF49</f>
        <v>29</v>
      </c>
      <c r="AG2" s="429">
        <f>'１次効果'!AG49</f>
        <v>30</v>
      </c>
      <c r="AH2" s="429">
        <f>'１次効果'!AH49</f>
        <v>31</v>
      </c>
      <c r="AI2" s="429">
        <f>'１次効果'!AI49</f>
        <v>32</v>
      </c>
      <c r="AJ2" s="429">
        <f>'１次効果'!AJ49</f>
        <v>33</v>
      </c>
      <c r="AK2" s="429">
        <f>'１次効果'!AK49</f>
        <v>34</v>
      </c>
      <c r="AL2" s="429">
        <f>'１次効果'!AL49</f>
        <v>35</v>
      </c>
      <c r="AM2" s="429">
        <f>'１次効果'!AM49</f>
        <v>36</v>
      </c>
      <c r="AN2" s="429">
        <f>'１次効果'!AN49</f>
        <v>37</v>
      </c>
      <c r="AO2" s="429">
        <f>'１次効果'!AO49</f>
        <v>38</v>
      </c>
      <c r="AP2" s="430">
        <f>'１次効果'!AP49</f>
        <v>39</v>
      </c>
    </row>
    <row r="3" spans="2:43" ht="42.75" customHeight="1">
      <c r="B3" s="431"/>
      <c r="C3" s="432"/>
      <c r="D3" s="701" t="str">
        <f>'１次効果'!D50</f>
        <v>農業</v>
      </c>
      <c r="E3" s="701" t="str">
        <f>'１次効果'!E50</f>
        <v>林業</v>
      </c>
      <c r="F3" s="701" t="str">
        <f>'１次効果'!F50</f>
        <v>漁業</v>
      </c>
      <c r="G3" s="701" t="str">
        <f>'１次効果'!G50</f>
        <v>鉱業</v>
      </c>
      <c r="H3" s="701" t="str">
        <f>'１次効果'!H50</f>
        <v>飲食料品</v>
      </c>
      <c r="I3" s="701" t="str">
        <f>'１次効果'!I50</f>
        <v>繊維製品</v>
      </c>
      <c r="J3" s="701" t="str">
        <f>'１次効果'!J50</f>
        <v>パルプ・紙・木製品</v>
      </c>
      <c r="K3" s="701" t="str">
        <f>'１次効果'!K50</f>
        <v>化学製品</v>
      </c>
      <c r="L3" s="701" t="str">
        <f>'１次効果'!L50</f>
        <v>石油・石炭製品</v>
      </c>
      <c r="M3" s="701" t="str">
        <f>'１次効果'!M50</f>
        <v>プラスチック・ゴム製品</v>
      </c>
      <c r="N3" s="701" t="str">
        <f>'１次効果'!N50</f>
        <v>窯業・土石製品</v>
      </c>
      <c r="O3" s="701" t="str">
        <f>'１次効果'!O50</f>
        <v>鉄鋼</v>
      </c>
      <c r="P3" s="701" t="str">
        <f>'１次効果'!P50</f>
        <v>非鉄金属</v>
      </c>
      <c r="Q3" s="701" t="str">
        <f>'１次効果'!Q50</f>
        <v>金属製品</v>
      </c>
      <c r="R3" s="701" t="str">
        <f>'１次効果'!R50</f>
        <v>はん用機械</v>
      </c>
      <c r="S3" s="701" t="str">
        <f>'１次効果'!S50</f>
        <v>生産用機械</v>
      </c>
      <c r="T3" s="701" t="str">
        <f>'１次効果'!T50</f>
        <v>業務用機械</v>
      </c>
      <c r="U3" s="701" t="str">
        <f>'１次効果'!U50</f>
        <v>電子部品</v>
      </c>
      <c r="V3" s="701" t="str">
        <f>'１次効果'!V50</f>
        <v>電気機械</v>
      </c>
      <c r="W3" s="701" t="str">
        <f>'１次効果'!W50</f>
        <v>情報通信機器</v>
      </c>
      <c r="X3" s="701" t="str">
        <f>'１次効果'!X50</f>
        <v>輸送機械</v>
      </c>
      <c r="Y3" s="701" t="str">
        <f>'１次効果'!Y50</f>
        <v>その他の製造工業製品</v>
      </c>
      <c r="Z3" s="701" t="str">
        <f>'１次効果'!Z50</f>
        <v>建設</v>
      </c>
      <c r="AA3" s="701" t="str">
        <f>'１次効果'!AA50</f>
        <v>電力・ガス・熱供給</v>
      </c>
      <c r="AB3" s="701" t="str">
        <f>'１次効果'!AB50</f>
        <v>水道</v>
      </c>
      <c r="AC3" s="702" t="str">
        <f>'１次効果'!AC50</f>
        <v>廃棄物処理</v>
      </c>
      <c r="AD3" s="701" t="str">
        <f>'１次効果'!AD50</f>
        <v>商業</v>
      </c>
      <c r="AE3" s="701" t="str">
        <f>'１次効果'!AE50</f>
        <v>金融・保険</v>
      </c>
      <c r="AF3" s="701" t="str">
        <f>'１次効果'!AF50</f>
        <v>不動産</v>
      </c>
      <c r="AG3" s="701" t="str">
        <f>'１次効果'!AG50</f>
        <v>運輸・郵便</v>
      </c>
      <c r="AH3" s="701" t="str">
        <f>'１次効果'!AH50</f>
        <v>情報通信</v>
      </c>
      <c r="AI3" s="701" t="str">
        <f>'１次効果'!AI50</f>
        <v>公務</v>
      </c>
      <c r="AJ3" s="701" t="str">
        <f>'１次効果'!AJ50</f>
        <v>教育・研究</v>
      </c>
      <c r="AK3" s="701" t="str">
        <f>'１次効果'!AK50</f>
        <v>医療・福祉</v>
      </c>
      <c r="AL3" s="701" t="str">
        <f>'１次効果'!AL50</f>
        <v>他に分類されない会員制団体</v>
      </c>
      <c r="AM3" s="701" t="str">
        <f>'１次効果'!AM50</f>
        <v>対事業所サービス</v>
      </c>
      <c r="AN3" s="701" t="str">
        <f>'１次効果'!AN50</f>
        <v>対個人サービス</v>
      </c>
      <c r="AO3" s="701" t="str">
        <f>'１次効果'!AO50</f>
        <v>事務用品</v>
      </c>
      <c r="AP3" s="703" t="str">
        <f>'１次効果'!AP50</f>
        <v>分類不明</v>
      </c>
    </row>
    <row r="4" spans="2:43" ht="17.25" customHeight="1">
      <c r="B4" s="433">
        <v>1</v>
      </c>
      <c r="C4" s="434" t="s">
        <v>357</v>
      </c>
      <c r="D4" s="435">
        <v>0.58187452937625628</v>
      </c>
      <c r="E4" s="435">
        <v>0.50319414868993617</v>
      </c>
      <c r="F4" s="435">
        <v>0.69274054630465098</v>
      </c>
      <c r="G4" s="435">
        <v>0.98634519981254953</v>
      </c>
      <c r="H4" s="435">
        <v>0.83591935273391627</v>
      </c>
      <c r="I4" s="435">
        <v>0.9104490209318028</v>
      </c>
      <c r="J4" s="435">
        <v>0.79333451280463529</v>
      </c>
      <c r="K4" s="435">
        <v>0.76574830534572613</v>
      </c>
      <c r="L4" s="435">
        <v>0.52286918964709506</v>
      </c>
      <c r="M4" s="435">
        <v>0.90907524872099832</v>
      </c>
      <c r="N4" s="435">
        <v>0.7991442536140877</v>
      </c>
      <c r="O4" s="435">
        <v>0.93548777122130078</v>
      </c>
      <c r="P4" s="435">
        <v>0.9556578678125639</v>
      </c>
      <c r="Q4" s="435">
        <v>0.7815147090977056</v>
      </c>
      <c r="R4" s="435">
        <v>0.92235219065845908</v>
      </c>
      <c r="S4" s="435">
        <v>0.88040538850922911</v>
      </c>
      <c r="T4" s="435">
        <v>0.93148647521614636</v>
      </c>
      <c r="U4" s="435">
        <v>0.8995678887313483</v>
      </c>
      <c r="V4" s="435">
        <v>0.97150611414708266</v>
      </c>
      <c r="W4" s="435">
        <v>0.91549697493517723</v>
      </c>
      <c r="X4" s="435">
        <v>0.69607591767314525</v>
      </c>
      <c r="Y4" s="435">
        <v>0.51342002318168645</v>
      </c>
      <c r="Z4" s="435">
        <v>0</v>
      </c>
      <c r="AA4" s="435">
        <v>0.22849509963205894</v>
      </c>
      <c r="AB4" s="435">
        <v>2.8391215604425923E-2</v>
      </c>
      <c r="AC4" s="435">
        <v>4.2827928091959677E-5</v>
      </c>
      <c r="AD4" s="435">
        <v>0.77206481403978688</v>
      </c>
      <c r="AE4" s="435">
        <v>0.13394700856269681</v>
      </c>
      <c r="AF4" s="435">
        <v>0.13544923722027047</v>
      </c>
      <c r="AG4" s="435">
        <v>0.35744157815383426</v>
      </c>
      <c r="AH4" s="435">
        <v>0.64783000698704529</v>
      </c>
      <c r="AI4" s="435">
        <v>0</v>
      </c>
      <c r="AJ4" s="435">
        <v>0.56980905874046006</v>
      </c>
      <c r="AK4" s="435">
        <v>1.6661700256557443E-2</v>
      </c>
      <c r="AL4" s="435">
        <v>1.9446856325655015E-2</v>
      </c>
      <c r="AM4" s="435">
        <v>0.47729809152743841</v>
      </c>
      <c r="AN4" s="435">
        <v>0.18032310157714648</v>
      </c>
      <c r="AO4" s="435">
        <v>0</v>
      </c>
      <c r="AP4" s="436">
        <v>0.60667951857448033</v>
      </c>
    </row>
    <row r="5" spans="2:43" ht="17.25" customHeight="1">
      <c r="B5" s="433">
        <v>2</v>
      </c>
      <c r="C5" s="434" t="s">
        <v>183</v>
      </c>
      <c r="D5" s="435">
        <f>1-D4</f>
        <v>0.41812547062374372</v>
      </c>
      <c r="E5" s="435">
        <f t="shared" ref="E5:AP5" si="0">1-E4</f>
        <v>0.49680585131006383</v>
      </c>
      <c r="F5" s="435">
        <f t="shared" si="0"/>
        <v>0.30725945369534902</v>
      </c>
      <c r="G5" s="435">
        <f t="shared" si="0"/>
        <v>1.3654800187450467E-2</v>
      </c>
      <c r="H5" s="435">
        <f t="shared" si="0"/>
        <v>0.16408064726608373</v>
      </c>
      <c r="I5" s="435">
        <f t="shared" si="0"/>
        <v>8.9550979068197201E-2</v>
      </c>
      <c r="J5" s="435">
        <f t="shared" si="0"/>
        <v>0.20666548719536471</v>
      </c>
      <c r="K5" s="435">
        <f t="shared" si="0"/>
        <v>0.23425169465427387</v>
      </c>
      <c r="L5" s="435">
        <f t="shared" si="0"/>
        <v>0.47713081035290494</v>
      </c>
      <c r="M5" s="435">
        <f t="shared" si="0"/>
        <v>9.0924751279001681E-2</v>
      </c>
      <c r="N5" s="435">
        <f t="shared" si="0"/>
        <v>0.2008557463859123</v>
      </c>
      <c r="O5" s="435">
        <f t="shared" si="0"/>
        <v>6.4512228778699221E-2</v>
      </c>
      <c r="P5" s="435">
        <f t="shared" si="0"/>
        <v>4.4342132187436101E-2</v>
      </c>
      <c r="Q5" s="435">
        <f t="shared" si="0"/>
        <v>0.2184852909022944</v>
      </c>
      <c r="R5" s="435">
        <f t="shared" si="0"/>
        <v>7.7647809341540919E-2</v>
      </c>
      <c r="S5" s="435">
        <f t="shared" si="0"/>
        <v>0.11959461149077089</v>
      </c>
      <c r="T5" s="435">
        <f t="shared" si="0"/>
        <v>6.8513524783853641E-2</v>
      </c>
      <c r="U5" s="435">
        <f t="shared" si="0"/>
        <v>0.1004321112686517</v>
      </c>
      <c r="V5" s="435">
        <f t="shared" si="0"/>
        <v>2.8493885852917344E-2</v>
      </c>
      <c r="W5" s="435">
        <f t="shared" si="0"/>
        <v>8.4503025064822768E-2</v>
      </c>
      <c r="X5" s="435">
        <f t="shared" si="0"/>
        <v>0.30392408232685475</v>
      </c>
      <c r="Y5" s="435">
        <f t="shared" si="0"/>
        <v>0.48657997681831355</v>
      </c>
      <c r="Z5" s="435">
        <f t="shared" si="0"/>
        <v>1</v>
      </c>
      <c r="AA5" s="435">
        <f t="shared" si="0"/>
        <v>0.77150490036794106</v>
      </c>
      <c r="AB5" s="435">
        <f t="shared" si="0"/>
        <v>0.97160878439557408</v>
      </c>
      <c r="AC5" s="435">
        <f t="shared" si="0"/>
        <v>0.99995717207190804</v>
      </c>
      <c r="AD5" s="435">
        <f t="shared" si="0"/>
        <v>0.22793518596021312</v>
      </c>
      <c r="AE5" s="435">
        <f t="shared" si="0"/>
        <v>0.86605299143730319</v>
      </c>
      <c r="AF5" s="435">
        <f t="shared" si="0"/>
        <v>0.86455076277972953</v>
      </c>
      <c r="AG5" s="435">
        <f t="shared" si="0"/>
        <v>0.64255842184616574</v>
      </c>
      <c r="AH5" s="435">
        <f t="shared" si="0"/>
        <v>0.35216999301295471</v>
      </c>
      <c r="AI5" s="435">
        <f t="shared" si="0"/>
        <v>1</v>
      </c>
      <c r="AJ5" s="435">
        <f t="shared" si="0"/>
        <v>0.43019094125953994</v>
      </c>
      <c r="AK5" s="435">
        <f t="shared" si="0"/>
        <v>0.98333829974344256</v>
      </c>
      <c r="AL5" s="435">
        <f t="shared" si="0"/>
        <v>0.98055314367434498</v>
      </c>
      <c r="AM5" s="435">
        <f t="shared" si="0"/>
        <v>0.52270190847256159</v>
      </c>
      <c r="AN5" s="435">
        <f t="shared" si="0"/>
        <v>0.81967689842285352</v>
      </c>
      <c r="AO5" s="435">
        <f t="shared" si="0"/>
        <v>1</v>
      </c>
      <c r="AP5" s="436">
        <f t="shared" si="0"/>
        <v>0.39332048142551967</v>
      </c>
    </row>
    <row r="6" spans="2:43" ht="17.25" customHeight="1">
      <c r="B6" s="437">
        <v>3</v>
      </c>
      <c r="C6" s="438" t="s">
        <v>184</v>
      </c>
      <c r="D6" s="439">
        <v>0.14454197078741429</v>
      </c>
      <c r="E6" s="439">
        <v>0.25087440381558029</v>
      </c>
      <c r="F6" s="439">
        <v>0.14185483870967741</v>
      </c>
      <c r="G6" s="439">
        <v>0.15768326146609174</v>
      </c>
      <c r="H6" s="439">
        <v>0.12386999618239404</v>
      </c>
      <c r="I6" s="439">
        <v>0.19387188919257722</v>
      </c>
      <c r="J6" s="439">
        <v>9.9455245139687135E-2</v>
      </c>
      <c r="K6" s="439">
        <v>0.10566892521252146</v>
      </c>
      <c r="L6" s="439">
        <v>1.4187971301527148E-2</v>
      </c>
      <c r="M6" s="439">
        <v>0.21111861656996553</v>
      </c>
      <c r="N6" s="439">
        <v>0.16122377415373684</v>
      </c>
      <c r="O6" s="439">
        <v>0.13192912252812761</v>
      </c>
      <c r="P6" s="439">
        <v>6.1063145928351194E-2</v>
      </c>
      <c r="Q6" s="453">
        <v>0.20629961665006491</v>
      </c>
      <c r="R6" s="439">
        <v>0.18002712783994573</v>
      </c>
      <c r="S6" s="439">
        <v>0.2828126287375578</v>
      </c>
      <c r="T6" s="439">
        <v>0.13426714619218877</v>
      </c>
      <c r="U6" s="439">
        <v>4.260131777623772E-2</v>
      </c>
      <c r="V6" s="439">
        <v>0.18477278451941739</v>
      </c>
      <c r="W6" s="439">
        <v>0.14294926913155631</v>
      </c>
      <c r="X6" s="439">
        <v>7.6093477294440492E-2</v>
      </c>
      <c r="Y6" s="439">
        <v>0.20360742705570292</v>
      </c>
      <c r="Z6" s="439">
        <v>0.27714572358566103</v>
      </c>
      <c r="AA6" s="439">
        <v>4.1925836098185759E-2</v>
      </c>
      <c r="AB6" s="439">
        <v>9.2156862745098045E-2</v>
      </c>
      <c r="AC6" s="604">
        <v>0.33340707420790011</v>
      </c>
      <c r="AD6" s="439">
        <v>0.38421812624208845</v>
      </c>
      <c r="AE6" s="439">
        <v>0.24672363183754664</v>
      </c>
      <c r="AF6" s="439">
        <v>3.6765593532992233E-2</v>
      </c>
      <c r="AG6" s="439">
        <v>0.39396179473976684</v>
      </c>
      <c r="AH6" s="439">
        <v>0.12668765675863172</v>
      </c>
      <c r="AI6" s="439">
        <v>0.28123168332731141</v>
      </c>
      <c r="AJ6" s="439">
        <v>0.40908238773947958</v>
      </c>
      <c r="AK6" s="439">
        <v>0.44023930702977204</v>
      </c>
      <c r="AL6" s="439">
        <v>0.62009366516326514</v>
      </c>
      <c r="AM6" s="439">
        <v>0.31832002281802624</v>
      </c>
      <c r="AN6" s="439">
        <v>0.2585324388992985</v>
      </c>
      <c r="AO6" s="439">
        <v>0</v>
      </c>
      <c r="AP6" s="440">
        <v>6.0533932795580432E-3</v>
      </c>
    </row>
    <row r="7" spans="2:43" ht="17.25" customHeight="1">
      <c r="B7" s="433">
        <v>4</v>
      </c>
      <c r="C7" s="434" t="s">
        <v>185</v>
      </c>
      <c r="D7" s="435">
        <v>0.44671974441111745</v>
      </c>
      <c r="E7" s="435">
        <v>0.52384737678855331</v>
      </c>
      <c r="F7" s="435">
        <v>0.44448924731182798</v>
      </c>
      <c r="G7" s="435">
        <v>0.53959231673853392</v>
      </c>
      <c r="H7" s="435">
        <v>0.36015415281589935</v>
      </c>
      <c r="I7" s="435">
        <v>0.31589979655165329</v>
      </c>
      <c r="J7" s="435">
        <v>0.25257523003537297</v>
      </c>
      <c r="K7" s="435">
        <v>0.35628125406940531</v>
      </c>
      <c r="L7" s="435">
        <v>0.4463869052718577</v>
      </c>
      <c r="M7" s="435">
        <v>0.49474443912600674</v>
      </c>
      <c r="N7" s="435">
        <v>0.39593228984028817</v>
      </c>
      <c r="O7" s="435">
        <v>0.35097504488084308</v>
      </c>
      <c r="P7" s="435">
        <v>0.13076820321849861</v>
      </c>
      <c r="Q7" s="435">
        <v>0.40511586022316803</v>
      </c>
      <c r="R7" s="435">
        <v>0.34603497553650148</v>
      </c>
      <c r="S7" s="435">
        <v>0.41116765210158546</v>
      </c>
      <c r="T7" s="435">
        <v>0.15913937787873053</v>
      </c>
      <c r="U7" s="435">
        <v>0.30540781652624921</v>
      </c>
      <c r="V7" s="435">
        <v>0.28339334133440014</v>
      </c>
      <c r="W7" s="435">
        <v>0.36964493450002528</v>
      </c>
      <c r="X7" s="435">
        <v>0.16027236928894079</v>
      </c>
      <c r="Y7" s="435">
        <v>0.30181550250515765</v>
      </c>
      <c r="Z7" s="435">
        <v>0.44476606887169529</v>
      </c>
      <c r="AA7" s="435">
        <v>0.37629868581511483</v>
      </c>
      <c r="AB7" s="435">
        <v>0.47169467787114844</v>
      </c>
      <c r="AC7" s="435">
        <v>0.59985743430917093</v>
      </c>
      <c r="AD7" s="435">
        <v>0.68103044031648596</v>
      </c>
      <c r="AE7" s="435">
        <v>0.6024337402007528</v>
      </c>
      <c r="AF7" s="435">
        <v>0.78266137903412325</v>
      </c>
      <c r="AG7" s="435">
        <v>0.66771177987026997</v>
      </c>
      <c r="AH7" s="435">
        <v>0.51116105762439457</v>
      </c>
      <c r="AI7" s="435">
        <v>0.79392589024047533</v>
      </c>
      <c r="AJ7" s="435">
        <v>0.69380204237857435</v>
      </c>
      <c r="AK7" s="435">
        <v>0.59262802424207661</v>
      </c>
      <c r="AL7" s="435">
        <v>0.75027309992753388</v>
      </c>
      <c r="AM7" s="435">
        <v>0.5920336565887051</v>
      </c>
      <c r="AN7" s="435">
        <v>0.53346056473578707</v>
      </c>
      <c r="AO7" s="435">
        <v>0</v>
      </c>
      <c r="AP7" s="436">
        <v>0.5627598771690101</v>
      </c>
      <c r="AQ7" s="620"/>
    </row>
    <row r="8" spans="2:43" ht="17.25" customHeight="1">
      <c r="B8" s="433">
        <v>5</v>
      </c>
      <c r="C8" s="434" t="s">
        <v>177</v>
      </c>
      <c r="D8" s="435">
        <v>1.172653283834948E-2</v>
      </c>
      <c r="E8" s="435">
        <v>6.0546818393796714E-4</v>
      </c>
      <c r="F8" s="435">
        <v>1.2270084127933478E-3</v>
      </c>
      <c r="G8" s="435">
        <v>-1.7916377940723137E-5</v>
      </c>
      <c r="H8" s="435">
        <v>0.10105495848933317</v>
      </c>
      <c r="I8" s="435">
        <v>1.3011242527157805E-2</v>
      </c>
      <c r="J8" s="435">
        <v>1.5252634102771506E-3</v>
      </c>
      <c r="K8" s="435">
        <v>9.4411407463225322E-3</v>
      </c>
      <c r="L8" s="435">
        <v>1.7728255972345543E-2</v>
      </c>
      <c r="M8" s="435">
        <v>2.7859967697824476E-3</v>
      </c>
      <c r="N8" s="435">
        <v>4.3262783203922635E-4</v>
      </c>
      <c r="O8" s="435">
        <v>-1.1513907588376486E-4</v>
      </c>
      <c r="P8" s="435">
        <v>-6.5869036546776241E-6</v>
      </c>
      <c r="Q8" s="435">
        <v>1.017017924282225E-3</v>
      </c>
      <c r="R8" s="435">
        <v>0</v>
      </c>
      <c r="S8" s="435">
        <v>2.1605043987342605E-5</v>
      </c>
      <c r="T8" s="435">
        <v>2.2105648665098106E-4</v>
      </c>
      <c r="U8" s="435">
        <v>9.9857459404912783E-5</v>
      </c>
      <c r="V8" s="435">
        <v>1.3024152858320972E-2</v>
      </c>
      <c r="W8" s="435">
        <v>1.1395079846446101E-2</v>
      </c>
      <c r="X8" s="435">
        <v>4.3634811522338827E-2</v>
      </c>
      <c r="Y8" s="435">
        <v>9.0351240050482035E-3</v>
      </c>
      <c r="Z8" s="435">
        <v>0</v>
      </c>
      <c r="AA8" s="435">
        <v>2.3529737235239406E-2</v>
      </c>
      <c r="AB8" s="435">
        <v>6.6303772187984965E-3</v>
      </c>
      <c r="AC8" s="435">
        <v>3.2065046990970673E-3</v>
      </c>
      <c r="AD8" s="435">
        <v>0.1648014312024261</v>
      </c>
      <c r="AE8" s="435">
        <v>5.4455776846243226E-2</v>
      </c>
      <c r="AF8" s="435">
        <v>0.21068369425174091</v>
      </c>
      <c r="AG8" s="435">
        <v>2.5512658711443561E-2</v>
      </c>
      <c r="AH8" s="435">
        <v>5.487654825170403E-2</v>
      </c>
      <c r="AI8" s="435">
        <v>4.004573945897808E-3</v>
      </c>
      <c r="AJ8" s="435">
        <v>2.6324165241699844E-2</v>
      </c>
      <c r="AK8" s="435">
        <v>6.0303366434719834E-2</v>
      </c>
      <c r="AL8" s="435">
        <v>1.6108668101733409E-2</v>
      </c>
      <c r="AM8" s="435">
        <v>1.5855994477539975E-2</v>
      </c>
      <c r="AN8" s="435">
        <v>9.5858945410377275E-2</v>
      </c>
      <c r="AO8" s="435">
        <v>0</v>
      </c>
      <c r="AP8" s="436">
        <v>0</v>
      </c>
      <c r="AQ8" s="620"/>
    </row>
    <row r="9" spans="2:43" ht="17.25" customHeight="1" thickBot="1">
      <c r="B9" s="441">
        <v>6</v>
      </c>
      <c r="C9" s="442" t="s">
        <v>74</v>
      </c>
      <c r="D9" s="621">
        <v>0.11227047557545734</v>
      </c>
      <c r="E9" s="621">
        <v>0.17853736089030206</v>
      </c>
      <c r="F9" s="621">
        <v>4.7876344086021504E-2</v>
      </c>
      <c r="G9" s="621">
        <v>4.0376323010584088E-2</v>
      </c>
      <c r="H9" s="621">
        <v>3.1808353163256219E-2</v>
      </c>
      <c r="I9" s="621">
        <v>6.5021269599884912E-2</v>
      </c>
      <c r="J9" s="621">
        <v>3.8488235849423312E-2</v>
      </c>
      <c r="K9" s="621">
        <v>1.1860890827550112E-2</v>
      </c>
      <c r="L9" s="621">
        <v>2.8221396858353785E-3</v>
      </c>
      <c r="M9" s="621">
        <v>3.1086020014225578E-2</v>
      </c>
      <c r="N9" s="621">
        <v>4.0139719377183115E-2</v>
      </c>
      <c r="O9" s="621">
        <v>3.7466938920941197E-2</v>
      </c>
      <c r="P9" s="621">
        <v>1.545184656109177E-2</v>
      </c>
      <c r="Q9" s="622">
        <v>4.0231619829555171E-2</v>
      </c>
      <c r="R9" s="621">
        <v>2.7919875987017392E-2</v>
      </c>
      <c r="S9" s="621">
        <v>4.9556848543818831E-2</v>
      </c>
      <c r="T9" s="621">
        <v>2.2600795002839295E-2</v>
      </c>
      <c r="U9" s="621">
        <v>9.3068825919692365E-3</v>
      </c>
      <c r="V9" s="621">
        <v>2.2148632163300788E-2</v>
      </c>
      <c r="W9" s="621">
        <v>1.8461382833442921E-2</v>
      </c>
      <c r="X9" s="621">
        <v>1.7209592784566092E-2</v>
      </c>
      <c r="Y9" s="621">
        <v>3.9534335396404365E-2</v>
      </c>
      <c r="Z9" s="621">
        <v>5.6494663344517332E-2</v>
      </c>
      <c r="AA9" s="621">
        <v>3.6942288957168066E-3</v>
      </c>
      <c r="AB9" s="621">
        <v>1.8081232492997198E-2</v>
      </c>
      <c r="AC9" s="623">
        <v>6.2327425869937482E-2</v>
      </c>
      <c r="AD9" s="621">
        <v>0.17243227283892112</v>
      </c>
      <c r="AE9" s="621">
        <v>4.2298412153399155E-2</v>
      </c>
      <c r="AF9" s="621">
        <v>1.0739610422578115E-2</v>
      </c>
      <c r="AG9" s="621">
        <v>8.4380570750765146E-2</v>
      </c>
      <c r="AH9" s="621">
        <v>2.7991323537259506E-2</v>
      </c>
      <c r="AI9" s="621">
        <v>5.3518808462804608E-2</v>
      </c>
      <c r="AJ9" s="621">
        <v>0.1128151183923429</v>
      </c>
      <c r="AK9" s="621">
        <v>0.11956952594387694</v>
      </c>
      <c r="AL9" s="621">
        <v>0.10229620255902744</v>
      </c>
      <c r="AM9" s="621">
        <v>0.11153451226468911</v>
      </c>
      <c r="AN9" s="621">
        <v>0.16386696281342142</v>
      </c>
      <c r="AO9" s="621">
        <v>0</v>
      </c>
      <c r="AP9" s="624">
        <v>2.1304418095531947E-3</v>
      </c>
      <c r="AQ9" s="620"/>
    </row>
    <row r="10" spans="2:43" ht="12.75" thickBot="1">
      <c r="B10" s="424"/>
      <c r="C10" s="44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row>
    <row r="11" spans="2:43" ht="21.4" customHeight="1">
      <c r="B11" s="423"/>
      <c r="C11" s="445"/>
      <c r="D11" s="446" t="s">
        <v>268</v>
      </c>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row>
    <row r="12" spans="2:43" ht="17.25" customHeight="1">
      <c r="B12" s="433">
        <v>7</v>
      </c>
      <c r="C12" s="434" t="s">
        <v>82</v>
      </c>
      <c r="D12" s="436">
        <v>6.9683894213798211E-2</v>
      </c>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row>
    <row r="13" spans="2:43" ht="17.25" customHeight="1">
      <c r="B13" s="433">
        <v>8</v>
      </c>
      <c r="C13" s="434" t="s">
        <v>186</v>
      </c>
      <c r="D13" s="436">
        <v>6.2679283319213103E-2</v>
      </c>
      <c r="E13" s="447"/>
      <c r="F13" s="424"/>
      <c r="G13" s="448"/>
      <c r="H13" s="447"/>
      <c r="I13" s="447"/>
      <c r="J13" s="447"/>
      <c r="K13" s="447"/>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row>
    <row r="14" spans="2:43" ht="17.25" customHeight="1" thickBot="1">
      <c r="B14" s="441">
        <v>9</v>
      </c>
      <c r="C14" s="442" t="s">
        <v>187</v>
      </c>
      <c r="D14" s="443">
        <v>6.3614250330490257E-2</v>
      </c>
      <c r="E14" s="447"/>
      <c r="F14" s="424"/>
      <c r="G14" s="448"/>
      <c r="H14" s="447"/>
      <c r="I14" s="447"/>
      <c r="J14" s="447"/>
      <c r="K14" s="447"/>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row>
    <row r="15" spans="2:43" s="452" customFormat="1" ht="17.25" customHeight="1">
      <c r="B15" s="449"/>
      <c r="C15" s="450"/>
      <c r="D15" s="422"/>
      <c r="E15" s="422"/>
      <c r="F15" s="422"/>
      <c r="G15" s="451"/>
      <c r="H15" s="451"/>
      <c r="I15" s="451"/>
      <c r="J15" s="451"/>
      <c r="K15" s="451"/>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row>
  </sheetData>
  <phoneticPr fontId="8"/>
  <conditionalFormatting sqref="D4:AP9">
    <cfRule type="cellIs" dxfId="0" priority="1" operator="lessThan">
      <formula>0</formula>
    </cfRule>
  </conditionalFormatting>
  <pageMargins left="0.98425196850393704" right="0.78740157480314965" top="1.1811023622047245" bottom="0.98425196850393704" header="0.51181102362204722" footer="0.51181102362204722"/>
  <pageSetup paperSize="9" scale="2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42"/>
  <sheetViews>
    <sheetView workbookViewId="0">
      <selection activeCell="F5" sqref="F5"/>
    </sheetView>
  </sheetViews>
  <sheetFormatPr defaultRowHeight="12"/>
  <cols>
    <col min="1" max="1" width="9" style="509"/>
    <col min="2" max="2" width="22" style="509" bestFit="1" customWidth="1"/>
    <col min="3" max="3" width="9.875" style="509" customWidth="1"/>
    <col min="4" max="4" width="11.125" style="509" customWidth="1"/>
    <col min="5" max="16384" width="9" style="509"/>
  </cols>
  <sheetData>
    <row r="1" spans="1:4">
      <c r="A1" s="518"/>
      <c r="B1" s="519"/>
      <c r="C1" s="510" t="s">
        <v>306</v>
      </c>
      <c r="D1" s="510" t="s">
        <v>306</v>
      </c>
    </row>
    <row r="2" spans="1:4">
      <c r="A2" s="520"/>
      <c r="B2" s="521"/>
      <c r="C2" s="511" t="s">
        <v>307</v>
      </c>
      <c r="D2" s="511" t="s">
        <v>302</v>
      </c>
    </row>
    <row r="3" spans="1:4" ht="13.5">
      <c r="A3" s="512" t="s">
        <v>188</v>
      </c>
      <c r="B3" s="513" t="s">
        <v>36</v>
      </c>
      <c r="C3" s="514">
        <v>-0.26078639041503943</v>
      </c>
      <c r="D3" s="514">
        <v>-6.0011915006288469E-2</v>
      </c>
    </row>
    <row r="4" spans="1:4" ht="13.5">
      <c r="A4" s="512" t="s">
        <v>189</v>
      </c>
      <c r="B4" s="513" t="s">
        <v>227</v>
      </c>
      <c r="C4" s="514">
        <v>-0.26360371973114816</v>
      </c>
      <c r="D4" s="514">
        <v>-4.3550317650308451E-2</v>
      </c>
    </row>
    <row r="5" spans="1:4" ht="13.5">
      <c r="A5" s="512" t="s">
        <v>190</v>
      </c>
      <c r="B5" s="513" t="s">
        <v>308</v>
      </c>
      <c r="C5" s="514">
        <v>-0.3225595821090434</v>
      </c>
      <c r="D5" s="514">
        <v>-4.6732894920945851E-2</v>
      </c>
    </row>
    <row r="6" spans="1:4" ht="13.5">
      <c r="A6" s="512" t="s">
        <v>191</v>
      </c>
      <c r="B6" s="513" t="s">
        <v>309</v>
      </c>
      <c r="C6" s="514">
        <v>-0.10633031388245207</v>
      </c>
      <c r="D6" s="514">
        <v>-0.62692226669475459</v>
      </c>
    </row>
    <row r="7" spans="1:4" ht="13.5">
      <c r="A7" s="512" t="s">
        <v>192</v>
      </c>
      <c r="B7" s="513" t="s">
        <v>310</v>
      </c>
      <c r="C7" s="514">
        <v>-0.35757696775492026</v>
      </c>
      <c r="D7" s="514">
        <v>-3.9206923492617403E-2</v>
      </c>
    </row>
    <row r="8" spans="1:4" ht="13.5">
      <c r="A8" s="512" t="s">
        <v>193</v>
      </c>
      <c r="B8" s="513" t="s">
        <v>37</v>
      </c>
      <c r="C8" s="514">
        <v>-0.64409457167090756</v>
      </c>
      <c r="D8" s="514">
        <v>-4.7285835453774384E-2</v>
      </c>
    </row>
    <row r="9" spans="1:4" ht="13.5">
      <c r="A9" s="512" t="s">
        <v>194</v>
      </c>
      <c r="B9" s="513" t="s">
        <v>38</v>
      </c>
      <c r="C9" s="514">
        <v>-0.25660713454105161</v>
      </c>
      <c r="D9" s="514">
        <v>-7.7440273832254478E-2</v>
      </c>
    </row>
    <row r="10" spans="1:4" ht="13.5">
      <c r="A10" s="512" t="s">
        <v>195</v>
      </c>
      <c r="B10" s="513" t="s">
        <v>39</v>
      </c>
      <c r="C10" s="514">
        <v>-0.25288631992326577</v>
      </c>
      <c r="D10" s="514">
        <v>-3.5918926926766057E-2</v>
      </c>
    </row>
    <row r="11" spans="1:4" ht="13.5">
      <c r="A11" s="512" t="s">
        <v>196</v>
      </c>
      <c r="B11" s="513" t="s">
        <v>40</v>
      </c>
      <c r="C11" s="514">
        <v>-0.20707427117075428</v>
      </c>
      <c r="D11" s="514">
        <v>-2.6388246182322998E-2</v>
      </c>
    </row>
    <row r="12" spans="1:4" ht="13.5">
      <c r="A12" s="512" t="s">
        <v>197</v>
      </c>
      <c r="B12" s="513" t="s">
        <v>228</v>
      </c>
      <c r="C12" s="514">
        <v>-0.20480262829299695</v>
      </c>
      <c r="D12" s="514">
        <v>-3.5695060296459913E-2</v>
      </c>
    </row>
    <row r="13" spans="1:4" ht="13.5">
      <c r="A13" s="512" t="s">
        <v>198</v>
      </c>
      <c r="B13" s="513" t="s">
        <v>41</v>
      </c>
      <c r="C13" s="514">
        <v>-0.19091347934932698</v>
      </c>
      <c r="D13" s="514">
        <v>-7.0759006253017051E-2</v>
      </c>
    </row>
    <row r="14" spans="1:4" ht="13.5">
      <c r="A14" s="512" t="s">
        <v>199</v>
      </c>
      <c r="B14" s="513" t="s">
        <v>42</v>
      </c>
      <c r="C14" s="514">
        <v>-4.5832184903728791E-2</v>
      </c>
      <c r="D14" s="514">
        <v>-3.3512269603146481E-2</v>
      </c>
    </row>
    <row r="15" spans="1:4" ht="13.5">
      <c r="A15" s="512" t="s">
        <v>200</v>
      </c>
      <c r="B15" s="513" t="s">
        <v>43</v>
      </c>
      <c r="C15" s="514">
        <v>-0.11695006775136778</v>
      </c>
      <c r="D15" s="514">
        <v>-4.5897731093293127E-2</v>
      </c>
    </row>
    <row r="16" spans="1:4" ht="13.5">
      <c r="A16" s="512" t="s">
        <v>201</v>
      </c>
      <c r="B16" s="513" t="s">
        <v>44</v>
      </c>
      <c r="C16" s="514">
        <v>-0.10839884732674929</v>
      </c>
      <c r="D16" s="514">
        <v>-4.9023585037629748E-2</v>
      </c>
    </row>
    <row r="17" spans="1:4" ht="13.5">
      <c r="A17" s="512" t="s">
        <v>202</v>
      </c>
      <c r="B17" s="513" t="s">
        <v>311</v>
      </c>
      <c r="C17" s="514">
        <v>-0.13854902916565115</v>
      </c>
      <c r="D17" s="514">
        <v>-1.7060687301974169E-2</v>
      </c>
    </row>
    <row r="18" spans="1:4" ht="13.5">
      <c r="A18" s="512" t="s">
        <v>203</v>
      </c>
      <c r="B18" s="513" t="s">
        <v>312</v>
      </c>
      <c r="C18" s="514">
        <v>-0.14714592884092662</v>
      </c>
      <c r="D18" s="514">
        <v>-1.4371779788226704E-2</v>
      </c>
    </row>
    <row r="19" spans="1:4" ht="13.5">
      <c r="A19" s="512" t="s">
        <v>204</v>
      </c>
      <c r="B19" s="513" t="s">
        <v>313</v>
      </c>
      <c r="C19" s="514">
        <v>-0.26304213952670008</v>
      </c>
      <c r="D19" s="514">
        <v>-1.9655896140456711E-2</v>
      </c>
    </row>
    <row r="20" spans="1:4" ht="13.5">
      <c r="A20" s="512" t="s">
        <v>205</v>
      </c>
      <c r="B20" s="513" t="s">
        <v>314</v>
      </c>
      <c r="C20" s="514">
        <v>-8.5398761090185127E-2</v>
      </c>
      <c r="D20" s="514">
        <v>-1.3831949444710352E-2</v>
      </c>
    </row>
    <row r="21" spans="1:4" ht="13.5">
      <c r="A21" s="512" t="s">
        <v>206</v>
      </c>
      <c r="B21" s="513" t="s">
        <v>45</v>
      </c>
      <c r="C21" s="514">
        <v>-0.22823250411853607</v>
      </c>
      <c r="D21" s="514">
        <v>-1.340285843413015E-2</v>
      </c>
    </row>
    <row r="22" spans="1:4" ht="13.5">
      <c r="A22" s="512" t="s">
        <v>207</v>
      </c>
      <c r="B22" s="513" t="s">
        <v>315</v>
      </c>
      <c r="C22" s="514">
        <v>-0.36886476498440923</v>
      </c>
      <c r="D22" s="514">
        <v>-1.6565936533600237E-2</v>
      </c>
    </row>
    <row r="23" spans="1:4" ht="13.5">
      <c r="A23" s="512" t="s">
        <v>208</v>
      </c>
      <c r="B23" s="513" t="s">
        <v>46</v>
      </c>
      <c r="C23" s="514">
        <v>-0.1029035496074855</v>
      </c>
      <c r="D23" s="514">
        <v>-1.9752820705023183E-2</v>
      </c>
    </row>
    <row r="24" spans="1:4" ht="13.5">
      <c r="A24" s="512" t="s">
        <v>209</v>
      </c>
      <c r="B24" s="513" t="s">
        <v>316</v>
      </c>
      <c r="C24" s="514">
        <v>-0.36412067599683129</v>
      </c>
      <c r="D24" s="514">
        <v>-5.7096646421969911E-2</v>
      </c>
    </row>
    <row r="25" spans="1:4" ht="13.5">
      <c r="A25" s="512" t="s">
        <v>210</v>
      </c>
      <c r="B25" s="513" t="s">
        <v>48</v>
      </c>
      <c r="C25" s="514">
        <v>0</v>
      </c>
      <c r="D25" s="514">
        <v>0</v>
      </c>
    </row>
    <row r="26" spans="1:4" ht="13.5">
      <c r="A26" s="512" t="s">
        <v>211</v>
      </c>
      <c r="B26" s="513" t="s">
        <v>229</v>
      </c>
      <c r="C26" s="514">
        <v>0</v>
      </c>
      <c r="D26" s="514">
        <v>0</v>
      </c>
    </row>
    <row r="27" spans="1:4" ht="13.5">
      <c r="A27" s="512" t="s">
        <v>212</v>
      </c>
      <c r="B27" s="513" t="s">
        <v>230</v>
      </c>
      <c r="C27" s="514">
        <v>0</v>
      </c>
      <c r="D27" s="514">
        <v>0</v>
      </c>
    </row>
    <row r="28" spans="1:4" ht="13.5">
      <c r="A28" s="512" t="s">
        <v>213</v>
      </c>
      <c r="B28" s="513" t="s">
        <v>231</v>
      </c>
      <c r="C28" s="514">
        <v>0</v>
      </c>
      <c r="D28" s="514">
        <v>0</v>
      </c>
    </row>
    <row r="29" spans="1:4" ht="13.5">
      <c r="A29" s="515" t="s">
        <v>214</v>
      </c>
      <c r="B29" s="516" t="s">
        <v>49</v>
      </c>
      <c r="C29" s="619" t="s">
        <v>354</v>
      </c>
      <c r="D29" s="619" t="s">
        <v>354</v>
      </c>
    </row>
    <row r="30" spans="1:4" ht="13.5">
      <c r="A30" s="512" t="s">
        <v>215</v>
      </c>
      <c r="B30" s="513" t="s">
        <v>50</v>
      </c>
      <c r="C30" s="514">
        <v>0</v>
      </c>
      <c r="D30" s="514">
        <v>0</v>
      </c>
    </row>
    <row r="31" spans="1:4" ht="13.5">
      <c r="A31" s="512" t="s">
        <v>216</v>
      </c>
      <c r="B31" s="513" t="s">
        <v>51</v>
      </c>
      <c r="C31" s="514">
        <v>0</v>
      </c>
      <c r="D31" s="514">
        <v>0</v>
      </c>
    </row>
    <row r="32" spans="1:4" ht="13.5">
      <c r="A32" s="515" t="s">
        <v>217</v>
      </c>
      <c r="B32" s="516" t="s">
        <v>317</v>
      </c>
      <c r="C32" s="619" t="s">
        <v>354</v>
      </c>
      <c r="D32" s="619" t="s">
        <v>354</v>
      </c>
    </row>
    <row r="33" spans="1:4" ht="13.5">
      <c r="A33" s="512" t="s">
        <v>218</v>
      </c>
      <c r="B33" s="513" t="s">
        <v>318</v>
      </c>
      <c r="C33" s="514">
        <v>-3.6773900528501324E-2</v>
      </c>
      <c r="D33" s="514">
        <v>-5.080041996979992E-3</v>
      </c>
    </row>
    <row r="34" spans="1:4" ht="13.5">
      <c r="A34" s="512" t="s">
        <v>219</v>
      </c>
      <c r="B34" s="513" t="s">
        <v>52</v>
      </c>
      <c r="C34" s="514">
        <v>0</v>
      </c>
      <c r="D34" s="514">
        <v>0</v>
      </c>
    </row>
    <row r="35" spans="1:4" ht="13.5">
      <c r="A35" s="512" t="s">
        <v>220</v>
      </c>
      <c r="B35" s="513" t="s">
        <v>53</v>
      </c>
      <c r="C35" s="514">
        <v>0</v>
      </c>
      <c r="D35" s="514">
        <v>-1.5255762864422034E-5</v>
      </c>
    </row>
    <row r="36" spans="1:4" ht="13.5">
      <c r="A36" s="512" t="s">
        <v>221</v>
      </c>
      <c r="B36" s="513" t="s">
        <v>319</v>
      </c>
      <c r="C36" s="514">
        <v>0</v>
      </c>
      <c r="D36" s="514">
        <v>0</v>
      </c>
    </row>
    <row r="37" spans="1:4" ht="13.5">
      <c r="A37" s="512" t="s">
        <v>222</v>
      </c>
      <c r="B37" s="513" t="s">
        <v>320</v>
      </c>
      <c r="C37" s="514">
        <v>0</v>
      </c>
      <c r="D37" s="514">
        <v>0</v>
      </c>
    </row>
    <row r="38" spans="1:4" ht="13.5">
      <c r="A38" s="512" t="s">
        <v>223</v>
      </c>
      <c r="B38" s="513" t="s">
        <v>54</v>
      </c>
      <c r="C38" s="514">
        <v>0</v>
      </c>
      <c r="D38" s="514">
        <v>0</v>
      </c>
    </row>
    <row r="39" spans="1:4" ht="13.5">
      <c r="A39" s="512" t="s">
        <v>224</v>
      </c>
      <c r="B39" s="513" t="s">
        <v>321</v>
      </c>
      <c r="C39" s="514">
        <v>-2.5264647179202143E-5</v>
      </c>
      <c r="D39" s="514">
        <v>-1.0105858871680858E-5</v>
      </c>
    </row>
    <row r="40" spans="1:4" ht="13.5">
      <c r="A40" s="512" t="s">
        <v>225</v>
      </c>
      <c r="B40" s="513" t="s">
        <v>322</v>
      </c>
      <c r="C40" s="514">
        <v>0</v>
      </c>
      <c r="D40" s="514">
        <v>0</v>
      </c>
    </row>
    <row r="41" spans="1:4" ht="13.5">
      <c r="A41" s="512" t="s">
        <v>226</v>
      </c>
      <c r="B41" s="513" t="s">
        <v>323</v>
      </c>
      <c r="C41" s="514">
        <v>-1.8195298636264189E-2</v>
      </c>
      <c r="D41" s="514">
        <v>-4.1617035758562848E-2</v>
      </c>
    </row>
    <row r="42" spans="1:4" ht="13.5">
      <c r="A42" s="512" t="s">
        <v>305</v>
      </c>
      <c r="B42" s="513" t="s">
        <v>324</v>
      </c>
      <c r="C42" s="514">
        <v>0</v>
      </c>
      <c r="D42" s="514">
        <v>0</v>
      </c>
    </row>
  </sheetData>
  <dataConsolidate topLabels="1">
    <dataRefs count="1">
      <dataRef ref="A1:N519" sheet="ベース２" r:id="rId1"/>
    </dataRefs>
  </dataConsolidate>
  <phoneticPr fontId="8"/>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11</vt:i4>
      </vt:variant>
      <vt:variant>
        <vt:lpstr>グラフ</vt:lpstr>
      </vt:variant>
      <vt:variant>
        <vt:i4>5</vt:i4>
      </vt:variant>
      <vt:variant>
        <vt:lpstr>名前付き一覧</vt:lpstr>
      </vt:variant>
      <vt:variant>
        <vt:i4>9</vt:i4>
      </vt:variant>
    </vt:vector>
  </HeadingPairs>
  <TitlesOfParts>
    <vt:vector size="25" baseType="lpstr">
      <vt:lpstr>使い方</vt:lpstr>
      <vt:lpstr>入力</vt:lpstr>
      <vt:lpstr>結果</vt:lpstr>
      <vt:lpstr>雇用</vt:lpstr>
      <vt:lpstr>税</vt:lpstr>
      <vt:lpstr>体系図</vt:lpstr>
      <vt:lpstr>効果内訳</vt:lpstr>
      <vt:lpstr>１次効果</vt:lpstr>
      <vt:lpstr>２次効果</vt:lpstr>
      <vt:lpstr>係数</vt:lpstr>
      <vt:lpstr>マージン率</vt:lpstr>
      <vt:lpstr>G1</vt:lpstr>
      <vt:lpstr>G2</vt:lpstr>
      <vt:lpstr>G3</vt:lpstr>
      <vt:lpstr>G4</vt:lpstr>
      <vt:lpstr>G5</vt:lpstr>
      <vt:lpstr>'１次効果'!Print_Area</vt:lpstr>
      <vt:lpstr>結果!Print_Area</vt:lpstr>
      <vt:lpstr>雇用!Print_Area</vt:lpstr>
      <vt:lpstr>体系図!Print_Area</vt:lpstr>
      <vt:lpstr>'１次効果'!Print_Titles</vt:lpstr>
      <vt:lpstr>'２次効果'!Print_Titles</vt:lpstr>
      <vt:lpstr>係数!Print_Titles</vt:lpstr>
      <vt:lpstr>結果!Print_Titles</vt:lpstr>
      <vt:lpstr>雇用!Print_Titles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