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41B344D4-B019-44F2-84B1-8F42C8C522DA}"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C37" i="10"/>
  <c r="BW36" i="10"/>
  <c r="BE36" i="10"/>
  <c r="BW35" i="10"/>
  <c r="CO34" i="10"/>
  <c r="CO35" i="10" s="1"/>
  <c r="CO36" i="10" s="1"/>
  <c r="CO37" i="10" s="1"/>
  <c r="CO38" i="10" s="1"/>
  <c r="BW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AM35" i="10" s="1"/>
  <c r="AM36" i="10" s="1"/>
  <c r="BE34" i="10" l="1"/>
  <c r="BE35" i="10" s="1"/>
</calcChain>
</file>

<file path=xl/sharedStrings.xml><?xml version="1.0" encoding="utf-8"?>
<sst xmlns="http://schemas.openxmlformats.org/spreadsheetml/2006/main" count="1126" uniqueCount="590">
  <si>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</si>
  <si>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</si>
  <si>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</si>
  <si>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</si>
  <si>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</si>
  <si>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</si>
  <si>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</si>
  <si>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</si>
  <si>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</si>
  <si>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</si>
  <si>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</si>
  <si>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</si>
  <si>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</si>
  <si>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</si>
  <si>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</si>
  <si>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</si>
  <si>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</si>
  <si>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</si>
  <si>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</si>
  <si>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</si>
  <si>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</si>
  <si>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</si>
  <si>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</si>
  <si>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</si>
  <si>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</si>
  <si>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</si>
  <si>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</si>
  <si>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</si>
  <si>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</si>
  <si>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</si>
  <si>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</si>
  <si>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</si>
  <si>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</si>
  <si>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</si>
  <si>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</si>
  <si>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</si>
  <si>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</si>
  <si>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</si>
  <si>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</si>
  <si>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</si>
  <si>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</si>
  <si>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</si>
  <si>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</si>
  <si>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</si>
  <si>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</si>
  <si>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</si>
  <si>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</si>
  <si>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</si>
  <si>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</si>
  <si>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</si>
  <si>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</si>
  <si>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</si>
  <si>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</si>
  <si>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</si>
  <si>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</si>
  <si>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</si>
  <si>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</si>
  <si>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</si>
  <si>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</si>
  <si>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</si>
  <si>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</si>
  <si>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</si>
  <si>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</si>
  <si>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</si>
  <si>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</si>
  <si>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</si>
  <si>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</si>
  <si>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</si>
  <si>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</si>
  <si>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</si>
  <si>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</si>
  <si>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</si>
  <si>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</si>
  <si>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</si>
  <si>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</si>
  <si>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</si>
  <si>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</si>
  <si>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</si>
  <si>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</si>
  <si>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</si>
  <si>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</si>
  <si>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</si>
  <si>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</si>
  <si>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</si>
  <si>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</si>
  <si>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</si>
  <si>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</si>
  <si>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</si>
  <si>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</si>
  <si>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</si>
  <si>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</si>
  <si>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</si>
  <si>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</si>
  <si>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</si>
  <si>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四日市市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</si>
  <si>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</si>
  <si>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</si>
  <si>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</si>
  <si>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</si>
  <si>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</si>
  <si>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</si>
  <si>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</si>
  <si>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</si>
  <si>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</si>
  <si>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</si>
  <si>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</si>
  <si>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</si>
  <si>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</si>
  <si>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</si>
  <si>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</si>
  <si>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</si>
  <si>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</si>
  <si>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</si>
  <si>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</si>
  <si>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</si>
  <si>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</si>
  <si>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</si>
  <si>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</si>
  <si>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</si>
  <si>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</si>
  <si>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</si>
  <si>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</si>
  <si>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</si>
  <si>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</si>
  <si>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</si>
  <si>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</si>
  <si>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</si>
  <si>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</si>
  <si>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</si>
  <si>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</si>
  <si>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</si>
  <si>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</si>
  <si>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</si>
  <si>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</si>
  <si>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</si>
  <si>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</si>
  <si>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</si>
  <si>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</si>
  <si>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</si>
  <si>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</si>
  <si>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</si>
  <si>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</si>
  <si>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</si>
  <si>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</si>
  <si>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</si>
  <si>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</si>
  <si>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</si>
  <si>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</si>
  <si>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</si>
  <si>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</si>
  <si>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</si>
  <si>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</si>
  <si>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</si>
  <si>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</si>
  <si>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</si>
  <si>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</si>
  <si>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</si>
  <si>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</si>
  <si>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</si>
  <si>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</si>
  <si>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</si>
  <si>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</si>
  <si>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</si>
  <si>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</si>
  <si>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</si>
  <si>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</si>
  <si>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</si>
  <si>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</si>
  <si>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</si>
  <si>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</si>
  <si>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</si>
  <si>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</si>
  <si>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</si>
  <si>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</si>
  <si>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</si>
  <si>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</si>
  <si>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</si>
  <si>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</si>
  <si>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</si>
  <si>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</si>
  <si>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</si>
  <si>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</si>
  <si>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</si>
  <si>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</si>
  <si>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</si>
  <si>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</si>
  <si>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</si>
  <si>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</si>
  <si>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</si>
  <si>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</si>
  <si>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</si>
  <si>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</si>
  <si>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</si>
  <si>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</si>
  <si>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</si>
  <si>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</si>
  <si>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</si>
  <si>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</si>
  <si>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</si>
  <si>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</si>
  <si>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</si>
  <si>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</si>
  <si>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</si>
  <si>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三重県四日市市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</si>
  <si>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</si>
  <si>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</si>
  <si>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</si>
  <si>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</si>
  <si>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</si>
  <si>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</si>
  <si>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</si>
  <si>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</si>
  <si>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</si>
  <si>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</si>
  <si>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</si>
  <si>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</si>
  <si>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</si>
  <si>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</si>
  <si>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</si>
  <si>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</si>
  <si>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</si>
  <si>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</si>
  <si>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</si>
  <si>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</si>
  <si>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</si>
  <si>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</si>
  <si>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</si>
  <si>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</si>
  <si>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</si>
  <si>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</si>
  <si>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</si>
  <si>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</si>
  <si>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</si>
  <si>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</si>
  <si>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</si>
  <si>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</si>
  <si>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</si>
  <si>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</si>
  <si>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</si>
  <si>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</si>
  <si>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</si>
  <si>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</si>
  <si>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</si>
  <si>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</si>
  <si>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</si>
  <si>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</si>
  <si>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</si>
  <si>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</si>
  <si>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</si>
  <si>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</si>
  <si>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</si>
  <si>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</si>
  <si>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</si>
  <si>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</si>
  <si>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</si>
  <si>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</si>
  <si>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</si>
  <si>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</si>
  <si>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</si>
  <si>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</si>
  <si>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</si>
  <si>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</si>
  <si>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</si>
  <si>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</si>
  <si>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</si>
  <si>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</si>
  <si>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</si>
  <si>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</si>
  <si>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</si>
  <si>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</si>
  <si>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</si>
  <si>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</si>
  <si>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</si>
  <si>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</si>
  <si>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</si>
  <si>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</si>
  <si>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</si>
  <si>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</si>
  <si>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</si>
  <si>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</si>
  <si>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</si>
  <si>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</si>
  <si>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</si>
  <si>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</si>
  <si>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</si>
  <si>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</si>
  <si>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</si>
  <si>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</si>
  <si>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</si>
  <si>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</si>
  <si>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</si>
  <si>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</si>
  <si>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</si>
  <si>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</si>
  <si>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</si>
  <si>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</si>
  <si>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</si>
  <si>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</si>
  <si>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</si>
  <si>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</si>
  <si>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</si>
  <si>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</si>
  <si>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</si>
  <si>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</si>
  <si>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</si>
  <si>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</si>
  <si>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</si>
  <si>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</si>
  <si>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</si>
  <si>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</si>
  <si>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</si>
  <si>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</si>
  <si>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</si>
  <si>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</si>
  <si>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</si>
  <si>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</si>
  <si>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</si>
  <si>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</si>
  <si>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</si>
  <si>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</si>
  <si>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</si>
  <si>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</si>
  <si>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</si>
  <si>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</si>
  <si>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</si>
  <si>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</si>
  <si>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</si>
  <si>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</si>
  <si>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</si>
  <si>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</si>
  <si>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</si>
  <si>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</si>
  <si>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</si>
  <si>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</si>
  <si>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</si>
  <si>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</si>
  <si>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</si>
  <si>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</si>
  <si>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</si>
  <si>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</si>
  <si>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</si>
  <si>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</si>
  <si>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</si>
  <si>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</si>
  <si>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</si>
  <si>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</si>
  <si>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</si>
  <si>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</si>
  <si>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</si>
  <si>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</si>
  <si>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</si>
  <si>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</si>
  <si>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</si>
  <si>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</si>
  <si>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三重県四日市市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</si>
  <si>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</si>
  <si>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</si>
  <si>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</si>
  <si>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</si>
  <si>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</si>
  <si>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</si>
  <si>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</si>
  <si>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</si>
  <si>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</si>
  <si>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</si>
  <si>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</si>
  <si>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</si>
  <si>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</si>
  <si>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</si>
  <si>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</si>
  <si>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</si>
  <si>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</si>
  <si>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</si>
  <si>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</si>
  <si>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</si>
  <si>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</si>
  <si>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都市下水路想定特別会計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</si>
  <si>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</si>
  <si>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</si>
  <si>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</si>
  <si>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</si>
  <si>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</si>
  <si>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</si>
  <si>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</si>
  <si>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</si>
  <si>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</si>
  <si>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</si>
  <si>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</si>
  <si>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</si>
  <si>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</si>
  <si>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</si>
  <si>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</si>
  <si>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</si>
  <si>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競輪事業特別会計</t>
    <phoneticPr fontId="5"/>
  </si>
  <si>
    <t>水道事業会計</t>
    <phoneticPr fontId="5"/>
  </si>
  <si>
    <t>法適用企業</t>
    <phoneticPr fontId="5"/>
  </si>
  <si>
    <t>下水道事業会計</t>
    <phoneticPr fontId="5"/>
  </si>
  <si>
    <t>病院事業会計</t>
    <phoneticPr fontId="5"/>
  </si>
  <si>
    <t>食肉センター食肉市場特別会計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</si>
  <si>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</si>
  <si>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</si>
  <si>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</si>
  <si>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</si>
  <si>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</si>
  <si>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</si>
  <si>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</si>
  <si>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</si>
  <si>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</si>
  <si>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</si>
  <si>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</si>
  <si>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</si>
  <si>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</si>
  <si>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</si>
  <si>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</si>
  <si>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</si>
  <si>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</si>
  <si>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</si>
  <si>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</si>
  <si>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</si>
  <si>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</si>
  <si>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</si>
  <si>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</si>
  <si>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</si>
  <si>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</si>
  <si>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</si>
  <si>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</si>
  <si>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</si>
  <si>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</si>
  <si>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</si>
  <si>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</si>
  <si>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</si>
  <si>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</si>
  <si>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</si>
  <si>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</si>
  <si>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</si>
  <si>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</si>
  <si>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</si>
  <si>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</si>
  <si>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</si>
  <si>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</si>
  <si>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</si>
  <si>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</si>
  <si>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</si>
  <si>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</si>
  <si>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</si>
  <si>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</si>
  <si>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</si>
  <si>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</si>
  <si>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</si>
  <si>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</si>
  <si>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</si>
  <si>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</si>
  <si>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</si>
  <si>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</si>
  <si>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</si>
  <si>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</si>
  <si>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</si>
  <si>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</si>
  <si>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</si>
  <si>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</si>
  <si>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</si>
  <si>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</si>
  <si>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</si>
  <si>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</si>
  <si>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</si>
  <si>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</si>
  <si>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</si>
  <si>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</si>
  <si>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</si>
  <si>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</si>
  <si>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</si>
  <si>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</si>
  <si>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</si>
  <si>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</si>
  <si>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</si>
  <si>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</si>
  <si>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</si>
  <si>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</si>
  <si>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</si>
  <si>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</si>
  <si>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</si>
  <si>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</si>
  <si>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</si>
  <si>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</si>
  <si>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</si>
  <si>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</si>
  <si>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</si>
  <si>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</si>
  <si>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</si>
  <si>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</si>
  <si>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</si>
  <si>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</si>
  <si>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</si>
  <si>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</si>
  <si>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</si>
  <si>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</si>
  <si>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</si>
  <si>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</si>
  <si>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</si>
  <si>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</si>
  <si>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</si>
  <si>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</si>
  <si>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</si>
  <si>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</si>
  <si>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</si>
  <si>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</si>
  <si>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</si>
  <si>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</si>
  <si>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</si>
  <si>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</si>
  <si>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</si>
  <si>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</si>
  <si>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</si>
  <si>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</si>
  <si>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</si>
  <si>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</si>
  <si>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</si>
  <si>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</si>
  <si>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</si>
  <si>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</si>
  <si>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</si>
  <si>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</si>
  <si>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</si>
  <si>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</si>
  <si>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</si>
  <si>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</si>
  <si>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</si>
  <si>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</si>
  <si>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</si>
  <si>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</si>
  <si>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</si>
  <si>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</si>
  <si>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</si>
  <si>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</si>
  <si>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</si>
  <si>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</si>
  <si>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5.06</t>
  </si>
  <si>
    <t>都市下水路想定特別会計</t>
  </si>
  <si>
    <t>▲ 0.55</t>
  </si>
  <si>
    <t>▲ 0.63</t>
  </si>
  <si>
    <t>病院事業会計</t>
  </si>
  <si>
    <t>一般会計</t>
  </si>
  <si>
    <t>下水道事業会計</t>
  </si>
  <si>
    <t>水道事業会計</t>
  </si>
  <si>
    <t>競輪事業特別会計</t>
  </si>
  <si>
    <t>介護保険特別会計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</si>
  <si>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</si>
  <si>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</si>
  <si>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</si>
  <si>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</si>
  <si>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</si>
  <si>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</si>
  <si>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</si>
  <si>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</si>
  <si>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</si>
  <si>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四日市港管理組合（一般会計）</t>
    <phoneticPr fontId="2"/>
  </si>
  <si>
    <t>　〃（港湾整備事業特別会計）</t>
    <phoneticPr fontId="2"/>
  </si>
  <si>
    <t>朝明広域衛生組合</t>
    <phoneticPr fontId="2"/>
  </si>
  <si>
    <t>三重県市町総合事務組合（一般会計）</t>
    <phoneticPr fontId="2"/>
  </si>
  <si>
    <t>　〃（退職手当特別会計）</t>
    <phoneticPr fontId="2"/>
  </si>
  <si>
    <t>　〃（デジタル地図特別会計）</t>
    <phoneticPr fontId="2"/>
  </si>
  <si>
    <t>　〃（共同研修特別会計）</t>
    <phoneticPr fontId="2"/>
  </si>
  <si>
    <t>　〃（物品特別会計）</t>
    <phoneticPr fontId="2"/>
  </si>
  <si>
    <t>　〃（消防救急無線特別会計）</t>
    <phoneticPr fontId="2"/>
  </si>
  <si>
    <t>　〃（公平委員会特別会計）</t>
    <phoneticPr fontId="2"/>
  </si>
  <si>
    <t>三重地方税管理回収機構（一般会計）</t>
    <phoneticPr fontId="2"/>
  </si>
  <si>
    <t>　〃（滞納整理拡充事業特別会計）</t>
    <phoneticPr fontId="2"/>
  </si>
  <si>
    <t>三重県後期高齢者医療広域連合（一般会計）</t>
    <phoneticPr fontId="2"/>
  </si>
  <si>
    <t>〃（後期高齢者医療特別会計）</t>
    <phoneticPr fontId="2"/>
  </si>
  <si>
    <t>四日市市生活環境公社</t>
  </si>
  <si>
    <t>ディア四日市</t>
  </si>
  <si>
    <t>四日市市文化まちづくり財団</t>
    <phoneticPr fontId="10"/>
  </si>
  <si>
    <t>四日市あすなろう鉄道</t>
    <phoneticPr fontId="10"/>
  </si>
  <si>
    <t>三重県四日市畜産公社</t>
    <phoneticPr fontId="10"/>
  </si>
  <si>
    <t>アセットマネジメント基金</t>
  </si>
  <si>
    <t>都市基盤・公共施設等整備基金</t>
    <phoneticPr fontId="20"/>
  </si>
  <si>
    <t>旧四日市市土地開発公社取得土地活用基金</t>
  </si>
  <si>
    <t>まちづくり事業基金</t>
  </si>
  <si>
    <t>学校施設整備基金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</si>
  <si>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</si>
  <si>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</si>
  <si>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</si>
  <si>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</si>
  <si>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</si>
  <si>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</si>
  <si>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</si>
  <si>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</si>
  <si>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</si>
  <si>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将来負担比率及び実質公債費比率はいずれも令和５年度決算においては類似団体平均を下回っています。
　実質公債費比率については、企業の設備投資が進んだことによる市税収入の増加に伴い標準財政規模が増加したことに加え、令和４年度に計上した学校給食センターに係るPFI事業費のうち、建物整備の完了によって、準元利償還金が約13億円減少したことなどにより、令和５年度決算において減少となりました。
将来負担比率については、平成30年度決算において、土地開発公社における債権債務の清算が完了し、設立法人等の負債額等負担見込額が皆減となったことから比率が大幅に改善し、令和元年度以降は将来負担額が充当可能財源等を下回る状態（「-」）となっています。</t>
    <phoneticPr fontId="5"/>
  </si>
  <si>
    <t>　将来負担比率については、平成30年度決算以降、大幅に類似団体平均を下回っている状況にあります。一方、有形固定資産減価償却率については、近年上昇傾向にあり、依然として類似団体平均を上回っています。昭和40～50年代に建設された公共施設の大量更新に備え、基金を活用し、所要の財源を中長期的な視点で確保していくほか、定期的な修繕、機器更新を行い、公共施設の長寿命化を行うことで、財政負担の平準化を図っていきます。</t>
    <rPh sb="48" eb="50">
      <t>イッポウ</t>
    </rPh>
    <rPh sb="68" eb="74">
      <t>キンネンジョウショウケイコウ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</si>
</sst>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B25E86F-37E2-42D5-9310-08499202D1D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B321-4360-ACC4-4226D74A36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72638</c:v>
                </c:pt>
                <c:pt idx="1">
                  <c:v>54621</c:v>
                </c:pt>
                <c:pt idx="2">
                  <c:v>49426</c:v>
                </c:pt>
                <c:pt idx="3">
                  <c:v>64986</c:v>
                </c:pt>
                <c:pt idx="4">
                  <c:v>55315</c:v>
                </c:pt>
              </c:numCache>
            </c:numRef>
          </c:val>
          <c:smooth val="0"/>
          <c:extLst>
            <c:ext xmlns:c16="http://schemas.microsoft.com/office/drawing/2014/chart" uri="{C3380CC4-5D6E-409C-BE32-E72D297353CC}">
              <c16:uniqueId val="{00000001-B321-4360-ACC4-4226D74A36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c:v>
                </c:pt>
                <c:pt idx="1">
                  <c:v>5.63</c:v>
                </c:pt>
                <c:pt idx="2">
                  <c:v>10.98</c:v>
                </c:pt>
                <c:pt idx="3">
                  <c:v>5.54</c:v>
                </c:pt>
                <c:pt idx="4">
                  <c:v>4.3499999999999996</c:v>
                </c:pt>
              </c:numCache>
            </c:numRef>
          </c:val>
          <c:extLst>
            <c:ext xmlns:c16="http://schemas.microsoft.com/office/drawing/2014/chart" uri="{C3380CC4-5D6E-409C-BE32-E72D297353CC}">
              <c16:uniqueId val="{00000000-72E9-44FD-AE0A-C80185231ED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14.51</c:v>
                </c:pt>
                <c:pt idx="1">
                  <c:v>18.45</c:v>
                </c:pt>
                <c:pt idx="2">
                  <c:v>17.989999999999998</c:v>
                </c:pt>
                <c:pt idx="3">
                  <c:v>18.57</c:v>
                </c:pt>
                <c:pt idx="4">
                  <c:v>18.66</c:v>
                </c:pt>
              </c:numCache>
            </c:numRef>
          </c:val>
          <c:extLst>
            <c:ext xmlns:c16="http://schemas.microsoft.com/office/drawing/2014/chart" uri="{C3380CC4-5D6E-409C-BE32-E72D297353CC}">
              <c16:uniqueId val="{00000001-72E9-44FD-AE0A-C80185231ED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1.0900000000000001</c:v>
                </c:pt>
                <c:pt idx="1">
                  <c:v>4.3099999999999996</c:v>
                </c:pt>
                <c:pt idx="2">
                  <c:v>3.82</c:v>
                </c:pt>
                <c:pt idx="3">
                  <c:v>-5.0599999999999996</c:v>
                </c:pt>
                <c:pt idx="4">
                  <c:v>0.39</c:v>
                </c:pt>
              </c:numCache>
            </c:numRef>
          </c:val>
          <c:smooth val="0"/>
          <c:extLst>
            <c:ext xmlns:c16="http://schemas.microsoft.com/office/drawing/2014/chart" uri="{C3380CC4-5D6E-409C-BE32-E72D297353CC}">
              <c16:uniqueId val="{00000002-72E9-44FD-AE0A-C80185231ED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0.09</c:v>
                </c:pt>
                <c:pt idx="2">
                  <c:v>#N/A</c:v>
                </c:pt>
                <c:pt idx="3">
                  <c:v>0.12</c:v>
                </c:pt>
                <c:pt idx="4">
                  <c:v>#N/A</c:v>
                </c:pt>
                <c:pt idx="5">
                  <c:v>0.12</c:v>
                </c:pt>
                <c:pt idx="6">
                  <c:v>#N/A</c:v>
                </c:pt>
                <c:pt idx="7">
                  <c:v>0.16</c:v>
                </c:pt>
                <c:pt idx="8">
                  <c:v>#N/A</c:v>
                </c:pt>
                <c:pt idx="9">
                  <c:v>0.45</c:v>
                </c:pt>
              </c:numCache>
            </c:numRef>
          </c:val>
          <c:extLst>
            <c:ext xmlns:c16="http://schemas.microsoft.com/office/drawing/2014/chart" uri="{C3380CC4-5D6E-409C-BE32-E72D297353CC}">
              <c16:uniqueId val="{00000000-7062-4A8D-8026-AB628F3DCB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62-4A8D-8026-AB628F3DCB42}"/>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0.19</c:v>
                </c:pt>
                <c:pt idx="2">
                  <c:v>#N/A</c:v>
                </c:pt>
                <c:pt idx="3">
                  <c:v>0.37</c:v>
                </c:pt>
                <c:pt idx="4">
                  <c:v>#N/A</c:v>
                </c:pt>
                <c:pt idx="5">
                  <c:v>0.56000000000000005</c:v>
                </c:pt>
                <c:pt idx="6">
                  <c:v>#N/A</c:v>
                </c:pt>
                <c:pt idx="7">
                  <c:v>0.52</c:v>
                </c:pt>
                <c:pt idx="8">
                  <c:v>#N/A</c:v>
                </c:pt>
                <c:pt idx="9">
                  <c:v>0.43</c:v>
                </c:pt>
              </c:numCache>
            </c:numRef>
          </c:val>
          <c:extLst>
            <c:ext xmlns:c16="http://schemas.microsoft.com/office/drawing/2014/chart" uri="{C3380CC4-5D6E-409C-BE32-E72D297353CC}">
              <c16:uniqueId val="{00000002-7062-4A8D-8026-AB628F3DCB42}"/>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1.26</c:v>
                </c:pt>
                <c:pt idx="2">
                  <c:v>#N/A</c:v>
                </c:pt>
                <c:pt idx="3">
                  <c:v>1.41</c:v>
                </c:pt>
                <c:pt idx="4">
                  <c:v>#N/A</c:v>
                </c:pt>
                <c:pt idx="5">
                  <c:v>1.1399999999999999</c:v>
                </c:pt>
                <c:pt idx="6">
                  <c:v>#N/A</c:v>
                </c:pt>
                <c:pt idx="7">
                  <c:v>1.6</c:v>
                </c:pt>
                <c:pt idx="8">
                  <c:v>#N/A</c:v>
                </c:pt>
                <c:pt idx="9">
                  <c:v>0.95</c:v>
                </c:pt>
              </c:numCache>
            </c:numRef>
          </c:val>
          <c:extLst>
            <c:ext xmlns:c16="http://schemas.microsoft.com/office/drawing/2014/chart" uri="{C3380CC4-5D6E-409C-BE32-E72D297353CC}">
              <c16:uniqueId val="{00000003-7062-4A8D-8026-AB628F3DCB42}"/>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1.34</c:v>
                </c:pt>
                <c:pt idx="2">
                  <c:v>#N/A</c:v>
                </c:pt>
                <c:pt idx="3">
                  <c:v>1.94</c:v>
                </c:pt>
                <c:pt idx="4">
                  <c:v>#N/A</c:v>
                </c:pt>
                <c:pt idx="5">
                  <c:v>2.14</c:v>
                </c:pt>
                <c:pt idx="6">
                  <c:v>#N/A</c:v>
                </c:pt>
                <c:pt idx="7">
                  <c:v>2</c:v>
                </c:pt>
                <c:pt idx="8">
                  <c:v>#N/A</c:v>
                </c:pt>
                <c:pt idx="9">
                  <c:v>2.0099999999999998</c:v>
                </c:pt>
              </c:numCache>
            </c:numRef>
          </c:val>
          <c:extLst>
            <c:ext xmlns:c16="http://schemas.microsoft.com/office/drawing/2014/chart" uri="{C3380CC4-5D6E-409C-BE32-E72D297353CC}">
              <c16:uniqueId val="{00000004-7062-4A8D-8026-AB628F3DCB42}"/>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5.17</c:v>
                </c:pt>
                <c:pt idx="2">
                  <c:v>#N/A</c:v>
                </c:pt>
                <c:pt idx="3">
                  <c:v>5.43</c:v>
                </c:pt>
                <c:pt idx="4">
                  <c:v>#N/A</c:v>
                </c:pt>
                <c:pt idx="5">
                  <c:v>3.89</c:v>
                </c:pt>
                <c:pt idx="6">
                  <c:v>#N/A</c:v>
                </c:pt>
                <c:pt idx="7">
                  <c:v>3.59</c:v>
                </c:pt>
                <c:pt idx="8">
                  <c:v>#N/A</c:v>
                </c:pt>
                <c:pt idx="9">
                  <c:v>3.04</c:v>
                </c:pt>
              </c:numCache>
            </c:numRef>
          </c:val>
          <c:extLst>
            <c:ext xmlns:c16="http://schemas.microsoft.com/office/drawing/2014/chart" uri="{C3380CC4-5D6E-409C-BE32-E72D297353CC}">
              <c16:uniqueId val="{00000005-7062-4A8D-8026-AB628F3DCB4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3.38</c:v>
                </c:pt>
                <c:pt idx="2">
                  <c:v>#N/A</c:v>
                </c:pt>
                <c:pt idx="3">
                  <c:v>3.43</c:v>
                </c:pt>
                <c:pt idx="4">
                  <c:v>#N/A</c:v>
                </c:pt>
                <c:pt idx="5">
                  <c:v>3.28</c:v>
                </c:pt>
                <c:pt idx="6">
                  <c:v>#N/A</c:v>
                </c:pt>
                <c:pt idx="7">
                  <c:v>4.04</c:v>
                </c:pt>
                <c:pt idx="8">
                  <c:v>#N/A</c:v>
                </c:pt>
                <c:pt idx="9">
                  <c:v>4.41</c:v>
                </c:pt>
              </c:numCache>
            </c:numRef>
          </c:val>
          <c:extLst>
            <c:ext xmlns:c16="http://schemas.microsoft.com/office/drawing/2014/chart" uri="{C3380CC4-5D6E-409C-BE32-E72D297353CC}">
              <c16:uniqueId val="{00000006-7062-4A8D-8026-AB628F3DCB4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2.96</c:v>
                </c:pt>
                <c:pt idx="2">
                  <c:v>#N/A</c:v>
                </c:pt>
                <c:pt idx="3">
                  <c:v>5.59</c:v>
                </c:pt>
                <c:pt idx="4">
                  <c:v>#N/A</c:v>
                </c:pt>
                <c:pt idx="5">
                  <c:v>10.96</c:v>
                </c:pt>
                <c:pt idx="6">
                  <c:v>#N/A</c:v>
                </c:pt>
                <c:pt idx="7">
                  <c:v>6.09</c:v>
                </c:pt>
                <c:pt idx="8">
                  <c:v>#N/A</c:v>
                </c:pt>
                <c:pt idx="9">
                  <c:v>4.9800000000000004</c:v>
                </c:pt>
              </c:numCache>
            </c:numRef>
          </c:val>
          <c:extLst>
            <c:ext xmlns:c16="http://schemas.microsoft.com/office/drawing/2014/chart" uri="{C3380CC4-5D6E-409C-BE32-E72D297353CC}">
              <c16:uniqueId val="{00000007-7062-4A8D-8026-AB628F3DCB42}"/>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c:v>
                </c:pt>
                <c:pt idx="2">
                  <c:v>#N/A</c:v>
                </c:pt>
                <c:pt idx="3">
                  <c:v>14.01</c:v>
                </c:pt>
                <c:pt idx="4">
                  <c:v>#N/A</c:v>
                </c:pt>
                <c:pt idx="5">
                  <c:v>14.26</c:v>
                </c:pt>
                <c:pt idx="6">
                  <c:v>#N/A</c:v>
                </c:pt>
                <c:pt idx="7">
                  <c:v>14.43</c:v>
                </c:pt>
                <c:pt idx="8">
                  <c:v>#N/A</c:v>
                </c:pt>
                <c:pt idx="9">
                  <c:v>12.58</c:v>
                </c:pt>
              </c:numCache>
            </c:numRef>
          </c:val>
          <c:extLst>
            <c:ext xmlns:c16="http://schemas.microsoft.com/office/drawing/2014/chart" uri="{C3380CC4-5D6E-409C-BE32-E72D297353CC}">
              <c16:uniqueId val="{00000008-7062-4A8D-8026-AB628F3DCB42}"/>
            </c:ext>
          </c:extLst>
        </c:ser>
        <c:ser>
          <c:idx val="9"/>
          <c:order val="9"/>
          <c:tx>
            <c:strRef>
              <c:f>データシート!$A$36</c:f>
              <c:strCache>
                <c:ptCount val="1"/>
                <c:pt idx="0">
                  <c:v>都市下水路想定特別会計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0.55000000000000004</c:v>
                </c:pt>
                <c:pt idx="7">
                  <c:v>#N/A</c:v>
                </c:pt>
                <c:pt idx="8">
                  <c:v>0.63</c:v>
                </c:pt>
                <c:pt idx="9">
                  <c:v>#N/A</c:v>
                </c:pt>
              </c:numCache>
            </c:numRef>
          </c:val>
          <c:extLst>
            <c:ext xmlns:c16="http://schemas.microsoft.com/office/drawing/2014/chart" uri="{C3380CC4-5D6E-409C-BE32-E72D297353CC}">
              <c16:uniqueId val="{00000009-7062-4A8D-8026-AB628F3DCB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11598</c:v>
                </c:pt>
                <c:pt idx="5">
                  <c:v>11015</c:v>
                </c:pt>
                <c:pt idx="8">
                  <c:v>10492</c:v>
                </c:pt>
                <c:pt idx="11">
                  <c:v>10275</c:v>
                </c:pt>
                <c:pt idx="14">
                  <c:v>9651</c:v>
                </c:pt>
              </c:numCache>
            </c:numRef>
          </c:val>
          <c:extLst>
            <c:ext xmlns:c16="http://schemas.microsoft.com/office/drawing/2014/chart" uri="{C3380CC4-5D6E-409C-BE32-E72D297353CC}">
              <c16:uniqueId val="{00000000-89A4-4815-8108-94D84FBE43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A4-4815-8108-94D84FBE43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212</c:v>
                </c:pt>
                <c:pt idx="3">
                  <c:v>287</c:v>
                </c:pt>
                <c:pt idx="6">
                  <c:v>285</c:v>
                </c:pt>
                <c:pt idx="9">
                  <c:v>2234</c:v>
                </c:pt>
                <c:pt idx="12">
                  <c:v>901</c:v>
                </c:pt>
              </c:numCache>
            </c:numRef>
          </c:val>
          <c:extLst>
            <c:ext xmlns:c16="http://schemas.microsoft.com/office/drawing/2014/chart" uri="{C3380CC4-5D6E-409C-BE32-E72D297353CC}">
              <c16:uniqueId val="{00000002-89A4-4815-8108-94D84FBE43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803</c:v>
                </c:pt>
                <c:pt idx="3">
                  <c:v>813</c:v>
                </c:pt>
                <c:pt idx="6">
                  <c:v>824</c:v>
                </c:pt>
                <c:pt idx="9">
                  <c:v>821</c:v>
                </c:pt>
                <c:pt idx="12">
                  <c:v>816</c:v>
                </c:pt>
              </c:numCache>
            </c:numRef>
          </c:val>
          <c:extLst>
            <c:ext xmlns:c16="http://schemas.microsoft.com/office/drawing/2014/chart" uri="{C3380CC4-5D6E-409C-BE32-E72D297353CC}">
              <c16:uniqueId val="{00000003-89A4-4815-8108-94D84FBE43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4710</c:v>
                </c:pt>
                <c:pt idx="3">
                  <c:v>4508</c:v>
                </c:pt>
                <c:pt idx="6">
                  <c:v>4282</c:v>
                </c:pt>
                <c:pt idx="9">
                  <c:v>4335</c:v>
                </c:pt>
                <c:pt idx="12">
                  <c:v>4821</c:v>
                </c:pt>
              </c:numCache>
            </c:numRef>
          </c:val>
          <c:extLst>
            <c:ext xmlns:c16="http://schemas.microsoft.com/office/drawing/2014/chart" uri="{C3380CC4-5D6E-409C-BE32-E72D297353CC}">
              <c16:uniqueId val="{00000004-89A4-4815-8108-94D84FBE43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A4-4815-8108-94D84FBE43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A4-4815-8108-94D84FBE43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7452</c:v>
                </c:pt>
                <c:pt idx="3">
                  <c:v>6808</c:v>
                </c:pt>
                <c:pt idx="6">
                  <c:v>6452</c:v>
                </c:pt>
                <c:pt idx="9">
                  <c:v>6123</c:v>
                </c:pt>
                <c:pt idx="12">
                  <c:v>5694</c:v>
                </c:pt>
              </c:numCache>
            </c:numRef>
          </c:val>
          <c:extLst>
            <c:ext xmlns:c16="http://schemas.microsoft.com/office/drawing/2014/chart" uri="{C3380CC4-5D6E-409C-BE32-E72D297353CC}">
              <c16:uniqueId val="{00000007-89A4-4815-8108-94D84FBE43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1579</c:v>
                </c:pt>
                <c:pt idx="2">
                  <c:v>#N/A</c:v>
                </c:pt>
                <c:pt idx="3">
                  <c:v>#N/A</c:v>
                </c:pt>
                <c:pt idx="4">
                  <c:v>1401</c:v>
                </c:pt>
                <c:pt idx="5">
                  <c:v>#N/A</c:v>
                </c:pt>
                <c:pt idx="6">
                  <c:v>#N/A</c:v>
                </c:pt>
                <c:pt idx="7">
                  <c:v>1351</c:v>
                </c:pt>
                <c:pt idx="8">
                  <c:v>#N/A</c:v>
                </c:pt>
                <c:pt idx="9">
                  <c:v>#N/A</c:v>
                </c:pt>
                <c:pt idx="10">
                  <c:v>3238</c:v>
                </c:pt>
                <c:pt idx="11">
                  <c:v>#N/A</c:v>
                </c:pt>
                <c:pt idx="12">
                  <c:v>#N/A</c:v>
                </c:pt>
                <c:pt idx="13">
                  <c:v>2581</c:v>
                </c:pt>
                <c:pt idx="14">
                  <c:v>#N/A</c:v>
                </c:pt>
              </c:numCache>
            </c:numRef>
          </c:val>
          <c:smooth val="0"/>
          <c:extLst>
            <c:ext xmlns:c16="http://schemas.microsoft.com/office/drawing/2014/chart" uri="{C3380CC4-5D6E-409C-BE32-E72D297353CC}">
              <c16:uniqueId val="{00000008-89A4-4815-8108-94D84FBE43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79629</c:v>
                </c:pt>
                <c:pt idx="5">
                  <c:v>74326</c:v>
                </c:pt>
                <c:pt idx="8">
                  <c:v>68559</c:v>
                </c:pt>
                <c:pt idx="11">
                  <c:v>63427</c:v>
                </c:pt>
                <c:pt idx="14">
                  <c:v>59953</c:v>
                </c:pt>
              </c:numCache>
            </c:numRef>
          </c:val>
          <c:extLst>
            <c:ext xmlns:c16="http://schemas.microsoft.com/office/drawing/2014/chart" uri="{C3380CC4-5D6E-409C-BE32-E72D297353CC}">
              <c16:uniqueId val="{00000000-9739-48E4-A5E9-C9661F635E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16201</c:v>
                </c:pt>
                <c:pt idx="5">
                  <c:v>14760</c:v>
                </c:pt>
                <c:pt idx="8">
                  <c:v>14494</c:v>
                </c:pt>
                <c:pt idx="11">
                  <c:v>15846</c:v>
                </c:pt>
                <c:pt idx="14">
                  <c:v>17457</c:v>
                </c:pt>
              </c:numCache>
            </c:numRef>
          </c:val>
          <c:extLst>
            <c:ext xmlns:c16="http://schemas.microsoft.com/office/drawing/2014/chart" uri="{C3380CC4-5D6E-409C-BE32-E72D297353CC}">
              <c16:uniqueId val="{00000001-9739-48E4-A5E9-C9661F635E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49244</c:v>
                </c:pt>
                <c:pt idx="5">
                  <c:v>48143</c:v>
                </c:pt>
                <c:pt idx="8">
                  <c:v>46962</c:v>
                </c:pt>
                <c:pt idx="11">
                  <c:v>47617</c:v>
                </c:pt>
                <c:pt idx="14">
                  <c:v>51224</c:v>
                </c:pt>
              </c:numCache>
            </c:numRef>
          </c:val>
          <c:extLst>
            <c:ext xmlns:c16="http://schemas.microsoft.com/office/drawing/2014/chart" uri="{C3380CC4-5D6E-409C-BE32-E72D297353CC}">
              <c16:uniqueId val="{00000002-9739-48E4-A5E9-C9661F635E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39-48E4-A5E9-C9661F635E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39-48E4-A5E9-C9661F635E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2</c:v>
                </c:pt>
                <c:pt idx="9">
                  <c:v>0</c:v>
                </c:pt>
                <c:pt idx="12">
                  <c:v>0</c:v>
                </c:pt>
              </c:numCache>
            </c:numRef>
          </c:val>
          <c:extLst>
            <c:ext xmlns:c16="http://schemas.microsoft.com/office/drawing/2014/chart" uri="{C3380CC4-5D6E-409C-BE32-E72D297353CC}">
              <c16:uniqueId val="{00000005-9739-48E4-A5E9-C9661F635E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13361</c:v>
                </c:pt>
                <c:pt idx="3">
                  <c:v>13445</c:v>
                </c:pt>
                <c:pt idx="6">
                  <c:v>13355</c:v>
                </c:pt>
                <c:pt idx="9">
                  <c:v>13407</c:v>
                </c:pt>
                <c:pt idx="12">
                  <c:v>14009</c:v>
                </c:pt>
              </c:numCache>
            </c:numRef>
          </c:val>
          <c:extLst>
            <c:ext xmlns:c16="http://schemas.microsoft.com/office/drawing/2014/chart" uri="{C3380CC4-5D6E-409C-BE32-E72D297353CC}">
              <c16:uniqueId val="{00000006-9739-48E4-A5E9-C9661F635E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7984</c:v>
                </c:pt>
                <c:pt idx="3">
                  <c:v>7731</c:v>
                </c:pt>
                <c:pt idx="6">
                  <c:v>7756</c:v>
                </c:pt>
                <c:pt idx="9">
                  <c:v>7781</c:v>
                </c:pt>
                <c:pt idx="12">
                  <c:v>8594</c:v>
                </c:pt>
              </c:numCache>
            </c:numRef>
          </c:val>
          <c:extLst>
            <c:ext xmlns:c16="http://schemas.microsoft.com/office/drawing/2014/chart" uri="{C3380CC4-5D6E-409C-BE32-E72D297353CC}">
              <c16:uniqueId val="{00000007-9739-48E4-A5E9-C9661F635E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58514</c:v>
                </c:pt>
                <c:pt idx="3">
                  <c:v>51344</c:v>
                </c:pt>
                <c:pt idx="6">
                  <c:v>48669</c:v>
                </c:pt>
                <c:pt idx="9">
                  <c:v>48669</c:v>
                </c:pt>
                <c:pt idx="12">
                  <c:v>49854</c:v>
                </c:pt>
              </c:numCache>
            </c:numRef>
          </c:val>
          <c:extLst>
            <c:ext xmlns:c16="http://schemas.microsoft.com/office/drawing/2014/chart" uri="{C3380CC4-5D6E-409C-BE32-E72D297353CC}">
              <c16:uniqueId val="{00000008-9739-48E4-A5E9-C9661F635E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2510</c:v>
                </c:pt>
                <c:pt idx="3">
                  <c:v>2237</c:v>
                </c:pt>
                <c:pt idx="6">
                  <c:v>1953</c:v>
                </c:pt>
                <c:pt idx="9">
                  <c:v>10808</c:v>
                </c:pt>
                <c:pt idx="12">
                  <c:v>12946</c:v>
                </c:pt>
              </c:numCache>
            </c:numRef>
          </c:val>
          <c:extLst>
            <c:ext xmlns:c16="http://schemas.microsoft.com/office/drawing/2014/chart" uri="{C3380CC4-5D6E-409C-BE32-E72D297353CC}">
              <c16:uniqueId val="{00000009-9739-48E4-A5E9-C9661F635E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53591</c:v>
                </c:pt>
                <c:pt idx="3">
                  <c:v>48947</c:v>
                </c:pt>
                <c:pt idx="6">
                  <c:v>43632</c:v>
                </c:pt>
                <c:pt idx="9">
                  <c:v>39165</c:v>
                </c:pt>
                <c:pt idx="12">
                  <c:v>35552</c:v>
                </c:pt>
              </c:numCache>
            </c:numRef>
          </c:val>
          <c:extLst>
            <c:ext xmlns:c16="http://schemas.microsoft.com/office/drawing/2014/chart" uri="{C3380CC4-5D6E-409C-BE32-E72D297353CC}">
              <c16:uniqueId val="{0000000A-9739-48E4-A5E9-C9661F635E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39-48E4-A5E9-C9661F635E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13892</c:v>
                </c:pt>
                <c:pt idx="1">
                  <c:v>14238</c:v>
                </c:pt>
                <c:pt idx="2">
                  <c:v>15251</c:v>
                </c:pt>
              </c:numCache>
            </c:numRef>
          </c:val>
          <c:extLst>
            <c:ext xmlns:c16="http://schemas.microsoft.com/office/drawing/2014/chart" uri="{C3380CC4-5D6E-409C-BE32-E72D297353CC}">
              <c16:uniqueId val="{00000000-2AFD-4A3B-BD12-28434BECF0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314</c:v>
                </c:pt>
                <c:pt idx="1">
                  <c:v>314</c:v>
                </c:pt>
                <c:pt idx="2">
                  <c:v>226</c:v>
                </c:pt>
              </c:numCache>
            </c:numRef>
          </c:val>
          <c:extLst>
            <c:ext xmlns:c16="http://schemas.microsoft.com/office/drawing/2014/chart" uri="{C3380CC4-5D6E-409C-BE32-E72D297353CC}">
              <c16:uniqueId val="{00000001-2AFD-4A3B-BD12-28434BECF0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30592</c:v>
                </c:pt>
                <c:pt idx="1">
                  <c:v>32406</c:v>
                </c:pt>
                <c:pt idx="2">
                  <c:v>35520</c:v>
                </c:pt>
              </c:numCache>
            </c:numRef>
          </c:val>
          <c:extLst>
            <c:ext xmlns:c16="http://schemas.microsoft.com/office/drawing/2014/chart" uri="{C3380CC4-5D6E-409C-BE32-E72D297353CC}">
              <c16:uniqueId val="{00000002-2AFD-4A3B-BD12-28434BECF05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{7D706CF6-2173-4A0E-9E9A-200821E7ECEE}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CD1-4114-91EC-10E4585789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{82006C06-1944-4377-A15C-C1113D67539B}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D1-4114-91EC-10E4585789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{E2422FFA-E75F-4565-8292-2753508C44FF}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D1-4114-91EC-10E4585789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{33086245-9A9B-4E18-BDD8-30F758496223}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D1-4114-91EC-10E4585789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{87793A7F-425B-4651-9F69-EDAA7CECB32D}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D1-4114-91EC-10E45857892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{8609AD13-806C-4AEA-A50B-0F0EA9D212DA}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CD1-4114-91EC-10E45857892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{85804CB9-854F-4633-8DD8-9DB10D124807}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CD1-4114-91EC-10E45857892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{9BDED8EA-461F-4BD7-B379-34164DC49A82}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CD1-4114-91EC-10E45857892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{B003E32C-F317-4802-B6AB-1282F9C24610}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CD1-4114-91EC-10E4585789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c:v>
                </c:pt>
                <c:pt idx="8">
                  <c:v>66.400000000000006</c:v>
                </c:pt>
                <c:pt idx="16">
                  <c:v>66.8</c:v>
                </c:pt>
                <c:pt idx="24">
                  <c:v>67.2</c:v>
                </c:pt>
                <c:pt idx="32">
                  <c:v>67.7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CD1-4114-91EC-10E4585789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{D3E260A6-6960-451C-BE11-20D979EA2D12}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CD1-4114-91EC-10E4585789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{B00ABE6E-40F3-4599-A89A-CD9E026FBFBE}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D1-4114-91EC-10E4585789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{39543FD9-994F-49A1-B4DA-E2EC814D2A2F}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D1-4114-91EC-10E4585789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{A7C9AD10-594D-4A7F-B941-DC9BE824C385}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D1-4114-91EC-10E4585789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{C0AD8B11-05B2-4627-BD61-D16C7F1FE502}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D1-4114-91EC-10E45857892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{4EC50CE3-D763-440B-AF00-21AAEF640D46}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CD1-4114-91EC-10E45857892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{5E6AC88E-0BF1-4FAE-B8E7-96B229D23726}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CD1-4114-91EC-10E45857892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{18EC63E8-5513-458A-9EE5-F9FF371F6F40}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CD1-4114-91EC-10E45857892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{0ABEC81C-47A6-4ACD-9987-B14E9F831F21}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CD1-4114-91EC-10E4585789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5CD1-4114-91EC-10E458578924}"/>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{60AD157A-4870-49EA-BEEF-B74F6732330E}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E7D-49FD-9A36-C0064C2705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{0146ADC3-1B21-4FCE-A1DE-0F262C53D816}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7D-49FD-9A36-C0064C2705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{78A3111E-943C-4C03-9BBE-4644D351D5D5}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7D-49FD-9A36-C0064C2705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{B23020ED-1A81-492A-B36F-1804D84D975F}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7D-49FD-9A36-C0064C2705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{C2445B35-217A-4B88-99BE-E442CB0EBE5B}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7D-49FD-9A36-C0064C2705F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{273E7B8C-445A-4713-98D6-23A6EE7EA45A}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E7D-49FD-9A36-C0064C2705F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{20B46AF1-4C22-4108-A338-7C8CF70EBFDA}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E7D-49FD-9A36-C0064C2705F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{8D9BFDC4-116E-4B8A-9C75-8A2F7ECF57BF}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E7D-49FD-9A36-C0064C2705F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{7A1EE346-7AA1-4A97-8F91-30ED68F7B852}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E7D-49FD-9A36-C0064C2705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2.5</c:v>
                </c:pt>
                <c:pt idx="16">
                  <c:v>1.9</c:v>
                </c:pt>
                <c:pt idx="24">
                  <c:v>2.8</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E7D-49FD-9A36-C0064C2705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{74160300-6E8A-4738-8006-E0AA84C97A51}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E7D-49FD-9A36-C0064C2705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{C152EDC4-3B95-42D3-9895-6022C4921D01}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7D-49FD-9A36-C0064C2705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{E5349B6F-A7B3-4AD7-A3BE-1B1115C04228}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7D-49FD-9A36-C0064C2705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{4DB3ADDF-7318-43D1-A4A9-1E99DCD3FEBF}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7D-49FD-9A36-C0064C2705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{E4E5F952-9E66-4110-99E0-EEA9DE68F029}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7D-49FD-9A36-C0064C2705F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{F065045A-20F7-4744-974A-5B3862E24519}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E7D-49FD-9A36-C0064C2705F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{E083AFD3-79D5-490D-AB70-0EC6C1B3258D}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E7D-49FD-9A36-C0064C2705F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{045D4528-25A4-4943-BD23-99EC3C25C794}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E7D-49FD-9A36-C0064C2705F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{B11AB732-D286-4363-B0BC-E5A8858D3AF7}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E7D-49FD-9A36-C0064C2705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2E7D-49FD-9A36-C0064C2705F8}"/>
            </c:ext>
          </c:extLst>
        </c:ser>
        <c:dLbls>
          <c:showLegendKey val="0"/>
          <c:showVal val="1"/>
          <c:showCatName val="0"/>
          <c:showSerName val="0"/>
          <c:showPercent val="0"/>
          <c:showBubbleSize val="0"/>
        </c:dLbls>
        <c:axId val="84219776"/>
        <c:axId val="84234240"/>
      </c:scatterChart>
      <c:valAx>
        <c:axId val="84219776"/>
        <c:scaling>
          <c:orientation val="maxMin"/>
          <c:max val="4.3999999999999995"/>
          <c:min val="3.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過去の大型プロジェクトに係る市債の償還が順次終了するとともに、「償還額以上は借り入れない」、「交付税措置のない地方債を借り入れない」など、計画的な市債発行に努めてきました。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令和５年度の元利償還金は、前年度に引き続いて減少するとともに、債務負担行為に基づく支出額が、</a:t>
          </a:r>
          <a:r>
            <a:rPr kumimoji="1" lang="en-US" altLang="ja-JP" sz="1100" b="0" i="0" baseline="0">
              <a:solidFill>
                <a:schemeClr val="dk1"/>
              </a:solidFill>
              <a:effectLst/>
              <a:latin typeface="+mn-lt"/>
              <a:ea typeface="+mn-ea"/>
              <a:cs typeface="+mn-cs"/>
            </a:rPr>
            <a:t>2,234</a:t>
          </a:r>
          <a:r>
            <a:rPr kumimoji="1" lang="ja-JP" altLang="ja-JP" sz="1100" b="0" i="0" baseline="0">
              <a:solidFill>
                <a:schemeClr val="dk1"/>
              </a:solidFill>
              <a:effectLst/>
              <a:latin typeface="+mn-lt"/>
              <a:ea typeface="+mn-ea"/>
              <a:cs typeface="+mn-cs"/>
            </a:rPr>
            <a:t>百万円から</a:t>
          </a:r>
          <a:r>
            <a:rPr kumimoji="1" lang="en-US" altLang="ja-JP" sz="1100" b="0" i="0" baseline="0">
              <a:solidFill>
                <a:schemeClr val="dk1"/>
              </a:solidFill>
              <a:effectLst/>
              <a:latin typeface="+mn-lt"/>
              <a:ea typeface="+mn-ea"/>
              <a:cs typeface="+mn-cs"/>
            </a:rPr>
            <a:t>901</a:t>
          </a:r>
          <a:r>
            <a:rPr kumimoji="1" lang="ja-JP" altLang="ja-JP" sz="1100" b="0" i="0" baseline="0">
              <a:solidFill>
                <a:schemeClr val="dk1"/>
              </a:solidFill>
              <a:effectLst/>
              <a:latin typeface="+mn-lt"/>
              <a:ea typeface="+mn-ea"/>
              <a:cs typeface="+mn-cs"/>
            </a:rPr>
            <a:t>百万円に減少したことなどから、実質公債費比率の分子も</a:t>
          </a:r>
          <a:r>
            <a:rPr kumimoji="1" lang="en-US" altLang="ja-JP" sz="1100" b="0" i="0" baseline="0">
              <a:solidFill>
                <a:schemeClr val="dk1"/>
              </a:solidFill>
              <a:effectLst/>
              <a:latin typeface="+mn-lt"/>
              <a:ea typeface="+mn-ea"/>
              <a:cs typeface="+mn-cs"/>
            </a:rPr>
            <a:t>3,238</a:t>
          </a:r>
          <a:r>
            <a:rPr kumimoji="1" lang="ja-JP" altLang="ja-JP" sz="1100" b="0" i="0" baseline="0">
              <a:solidFill>
                <a:schemeClr val="dk1"/>
              </a:solidFill>
              <a:effectLst/>
              <a:latin typeface="+mn-lt"/>
              <a:ea typeface="+mn-ea"/>
              <a:cs typeface="+mn-cs"/>
            </a:rPr>
            <a:t>百万円から</a:t>
          </a:r>
          <a:r>
            <a:rPr kumimoji="1" lang="en-US" altLang="ja-JP" sz="1100" b="0" i="0" baseline="0">
              <a:solidFill>
                <a:schemeClr val="dk1"/>
              </a:solidFill>
              <a:effectLst/>
              <a:latin typeface="+mn-lt"/>
              <a:ea typeface="+mn-ea"/>
              <a:cs typeface="+mn-cs"/>
            </a:rPr>
            <a:t>2,581</a:t>
          </a:r>
          <a:r>
            <a:rPr kumimoji="1" lang="ja-JP" altLang="ja-JP" sz="1100" b="0" i="0" baseline="0">
              <a:solidFill>
                <a:schemeClr val="dk1"/>
              </a:solidFill>
              <a:effectLst/>
              <a:latin typeface="+mn-lt"/>
              <a:ea typeface="+mn-ea"/>
              <a:cs typeface="+mn-cs"/>
            </a:rPr>
            <a:t>百万円へと減少しました。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実質公債費比率は前年度に比べて上昇したものの　全国市町村平均や同規模の地方自治体である中核市平均などを依然として下回っています。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今後も計画的な市債の発行に努めていきます。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満期一括償還地方債の発行無し。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令和５年度は、一般会計等に係る地方債の現在高が、市債の発行抑制により</a:t>
          </a:r>
          <a:r>
            <a:rPr kumimoji="1" lang="en-US" altLang="ja-JP" sz="1100" b="0" i="0" baseline="0">
              <a:solidFill>
                <a:schemeClr val="dk1"/>
              </a:solidFill>
              <a:effectLst/>
              <a:latin typeface="+mn-lt"/>
              <a:ea typeface="+mn-ea"/>
              <a:cs typeface="+mn-cs"/>
            </a:rPr>
            <a:t>3,613</a:t>
          </a:r>
          <a:r>
            <a:rPr kumimoji="1" lang="ja-JP" altLang="ja-JP" sz="1100" b="0" i="0" baseline="0">
              <a:solidFill>
                <a:schemeClr val="dk1"/>
              </a:solidFill>
              <a:effectLst/>
              <a:latin typeface="+mn-lt"/>
              <a:ea typeface="+mn-ea"/>
              <a:cs typeface="+mn-cs"/>
            </a:rPr>
            <a:t>百万円の減となったものの、小中学校における保健室等空調設備の整備に伴い、債務負担行為に基づく支出予定額が</a:t>
          </a:r>
          <a:r>
            <a:rPr kumimoji="1" lang="en-US" altLang="ja-JP" sz="1100" b="0" i="0" baseline="0">
              <a:solidFill>
                <a:schemeClr val="dk1"/>
              </a:solidFill>
              <a:effectLst/>
              <a:latin typeface="+mn-lt"/>
              <a:ea typeface="+mn-ea"/>
              <a:cs typeface="+mn-cs"/>
            </a:rPr>
            <a:t>2,138</a:t>
          </a:r>
          <a:r>
            <a:rPr kumimoji="1" lang="ja-JP" altLang="ja-JP" sz="1100" b="0" i="0" baseline="0">
              <a:solidFill>
                <a:schemeClr val="dk1"/>
              </a:solidFill>
              <a:effectLst/>
              <a:latin typeface="+mn-lt"/>
              <a:ea typeface="+mn-ea"/>
              <a:cs typeface="+mn-cs"/>
            </a:rPr>
            <a:t>百万円の増となったことなどから、将来負担額は前年度に比べて</a:t>
          </a:r>
          <a:r>
            <a:rPr kumimoji="1" lang="en-US" altLang="ja-JP" sz="1100" b="0" i="0" baseline="0">
              <a:solidFill>
                <a:schemeClr val="dk1"/>
              </a:solidFill>
              <a:effectLst/>
              <a:latin typeface="+mn-lt"/>
              <a:ea typeface="+mn-ea"/>
              <a:cs typeface="+mn-cs"/>
            </a:rPr>
            <a:t>1,125</a:t>
          </a:r>
          <a:r>
            <a:rPr kumimoji="1" lang="ja-JP" altLang="ja-JP" sz="1100" b="0" i="0" baseline="0">
              <a:solidFill>
                <a:schemeClr val="dk1"/>
              </a:solidFill>
              <a:effectLst/>
              <a:latin typeface="+mn-lt"/>
              <a:ea typeface="+mn-ea"/>
              <a:cs typeface="+mn-cs"/>
            </a:rPr>
            <a:t>百万円の増となりました。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一方で、充当可能財源等は、基準財政需要額算入見込額が交付税措置のある市債の償還が順次終了していることに伴い</a:t>
          </a:r>
          <a:r>
            <a:rPr kumimoji="1" lang="en-US" altLang="ja-JP" sz="1100" b="0" i="0" baseline="0">
              <a:solidFill>
                <a:schemeClr val="dk1"/>
              </a:solidFill>
              <a:effectLst/>
              <a:latin typeface="+mn-lt"/>
              <a:ea typeface="+mn-ea"/>
              <a:cs typeface="+mn-cs"/>
            </a:rPr>
            <a:t>3,474</a:t>
          </a:r>
          <a:r>
            <a:rPr kumimoji="1" lang="ja-JP" altLang="ja-JP" sz="1100" b="0" i="0" baseline="0">
              <a:solidFill>
                <a:schemeClr val="dk1"/>
              </a:solidFill>
              <a:effectLst/>
              <a:latin typeface="+mn-lt"/>
              <a:ea typeface="+mn-ea"/>
              <a:cs typeface="+mn-cs"/>
            </a:rPr>
            <a:t>百万円の減となったことものの、充当可能基金が</a:t>
          </a:r>
          <a:r>
            <a:rPr kumimoji="1" lang="en-US" altLang="ja-JP" sz="1100" b="0" i="0" baseline="0">
              <a:solidFill>
                <a:schemeClr val="dk1"/>
              </a:solidFill>
              <a:effectLst/>
              <a:latin typeface="+mn-lt"/>
              <a:ea typeface="+mn-ea"/>
              <a:cs typeface="+mn-cs"/>
            </a:rPr>
            <a:t>3,607</a:t>
          </a:r>
          <a:r>
            <a:rPr kumimoji="1" lang="ja-JP" altLang="ja-JP" sz="1100" b="0" i="0" baseline="0">
              <a:solidFill>
                <a:schemeClr val="dk1"/>
              </a:solidFill>
              <a:effectLst/>
              <a:latin typeface="+mn-lt"/>
              <a:ea typeface="+mn-ea"/>
              <a:cs typeface="+mn-cs"/>
            </a:rPr>
            <a:t>百万円の増となったことなどにより、前年度に比べて</a:t>
          </a:r>
          <a:r>
            <a:rPr kumimoji="1" lang="en-US" altLang="ja-JP" sz="1100" b="0" i="0" baseline="0">
              <a:solidFill>
                <a:schemeClr val="dk1"/>
              </a:solidFill>
              <a:effectLst/>
              <a:latin typeface="+mn-lt"/>
              <a:ea typeface="+mn-ea"/>
              <a:cs typeface="+mn-cs"/>
            </a:rPr>
            <a:t>1,744</a:t>
          </a:r>
          <a:r>
            <a:rPr kumimoji="1" lang="ja-JP" altLang="ja-JP" sz="1100" b="0" i="0" baseline="0">
              <a:solidFill>
                <a:schemeClr val="dk1"/>
              </a:solidFill>
              <a:effectLst/>
              <a:latin typeface="+mn-lt"/>
              <a:ea typeface="+mn-ea"/>
              <a:cs typeface="+mn-cs"/>
            </a:rPr>
            <a:t>百万円の増となりました。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これらの要因により、将来負担比率の分子は前年度と比べて</a:t>
          </a:r>
          <a:r>
            <a:rPr kumimoji="1" lang="en-US" altLang="ja-JP" sz="1100" b="0" i="0" baseline="0">
              <a:solidFill>
                <a:schemeClr val="dk1"/>
              </a:solidFill>
              <a:effectLst/>
              <a:latin typeface="+mn-lt"/>
              <a:ea typeface="+mn-ea"/>
              <a:cs typeface="+mn-cs"/>
            </a:rPr>
            <a:t>620</a:t>
          </a:r>
          <a:r>
            <a:rPr kumimoji="1" lang="ja-JP" altLang="ja-JP" sz="1100" b="0" i="0" baseline="0">
              <a:solidFill>
                <a:schemeClr val="dk1"/>
              </a:solidFill>
              <a:effectLst/>
              <a:latin typeface="+mn-lt"/>
              <a:ea typeface="+mn-ea"/>
              <a:cs typeface="+mn-cs"/>
            </a:rPr>
            <a:t>百万円減の▲</a:t>
          </a:r>
          <a:r>
            <a:rPr kumimoji="1" lang="en-US" altLang="ja-JP" sz="1100" b="0" i="0" baseline="0">
              <a:solidFill>
                <a:schemeClr val="dk1"/>
              </a:solidFill>
              <a:effectLst/>
              <a:latin typeface="+mn-lt"/>
              <a:ea typeface="+mn-ea"/>
              <a:cs typeface="+mn-cs"/>
            </a:rPr>
            <a:t>7,679</a:t>
          </a:r>
          <a:r>
            <a:rPr kumimoji="1" lang="ja-JP" altLang="ja-JP" sz="1100" b="0" i="0" baseline="0">
              <a:solidFill>
                <a:schemeClr val="dk1"/>
              </a:solidFill>
              <a:effectLst/>
              <a:latin typeface="+mn-lt"/>
              <a:ea typeface="+mn-ea"/>
              <a:cs typeface="+mn-cs"/>
            </a:rPr>
            <a:t>百万円となりました。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今後も、将来世代の負担を軽減し、健全な財政運営を維持するため、市債発行の抑制や基金残高の確保などに努めていきます。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三重県四日市市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増加の主な要因は、都市基盤・公共施設等整備基金について、今後の大規模プロジェクトの進捗が税収等に左右されないよう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億円を積み立てたことや、アセットマネジメント基金について、将来の公共施設更新に係る財源確保のため、財政プラン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また、新たに企業からの寄附金を原資として、市立図書館の資料及び設備の充実を目的に図書館充実基金を設置し、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億円の積立を行いました。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令和７年度は、アセットマネジメント基金などに積立金を計上する一方、財政調整基金から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百万円、都市基盤・公共施設等整備基金から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百万円の繰入金を計上していることから、基金全体の残高は減少する見込みとなっています。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等の発生や市税収入の急激な落ち込み等の不測の事態に備え、決算剰余金等を財源として、財政調整基金の残高の維持に努めるとともに、将来に発生する大型投資事業や公共施設の大量更新に要する経費を確保するため、各種基金の残高の確保に努め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・アセットマネジメント基金：公共施設等総合管理計画における公共施設の建替え及び大規模改修、長寿命化に伴う維持補修や解体撤去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・都市基盤・公共施設等整備基金：道路・河川等の都市基盤整備のほか、市庁舎等や小中学校・幼稚園・保育園などの公共施設等の整備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・アセットマネジメント基金：「四日市市財政プラン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」における毎年度の積立目標額から、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・都市基盤・公共施設等整備基金：今後の大規模投資事業に備えるため、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・アセットマネジメント基金：公共施設の大量更新が始まる令和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億円とすることを目標に、当面の間毎年度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・都市基盤・公共施設等整備基金：市税収入の年度間の変動に左右されず、大規模投資事業を着実に進められるよう、本基金を活用しながら　所要の財源の確保に努めていきます。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補正予算にかかる収支差調整のため一部取り崩しを行ったものの、前年度決算剰余金の二分の一ルール分など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百万円の繰入金を計上しています。今後も、災害等の発生や市税収入の急激な落ち込み等の不測の事態に備え、決算剰余金等を財源として、財政調整基金の残高の維持に努めます。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運用益の積み立てを行った一方、農業集落排水特別会計が企業会計に移行するにあたり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投資にかかる今後の償還状況や会計検査等において繰上償還を命じられるリスクを踏まえ、市債残高の一定割合を確保するなど、市債の償還に必要な財源を確保し、将来にわたる財政の健全な運営に努め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E48D037-7AD3-45A7-BBFB-1BDC083565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2F74225-BB22-4486-99F0-150908DDC1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8BD0074-8F75-44B3-94EC-A0DE09301205}"/>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FE72FB8-8595-4D43-940A-9CEDDE60A5B9}"/>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CEB6FED-66F9-4A72-96DC-3B2D3E446C72}"/>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92635AE-FCD1-4B3D-891A-1CD95A81275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718BC1C-D635-4B18-9E57-C068B8C0C5F8}"/>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350B70A-8F47-4655-9E73-BBBA8DFA3447}"/>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9762AC3-7BCE-4DD3-9B1B-53395172C3D6}"/>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11DA889-2BAB-437D-AF76-8C3B6B6BBA18}"/>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4FD4CDE-21C1-489B-A52C-38E7BAAC621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05203A4-C1EB-406A-A3DC-75D4972D609C}"/>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3424B20-C67C-4866-817C-58E4AD3CC62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D6F2695-91F3-4CA4-BACE-B45F9F1B520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2460730-9C22-4ABC-A26F-3F2BFC323E7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7240C9B-4DFD-4DEE-850A-3EAFA844D2D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BDE9303E-ED00-4631-90C9-21B4F17BA5A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3524EDC-3DEA-4FF2-ADA8-C84BCD1115E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69EECE6-FF1E-4532-837F-82F9931F9F7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B06FD09-2B62-44C8-B622-35DF2C396BB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B489D20-8F41-459C-B141-EF88B55118B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840D621-3314-4910-BC1D-65AD9A35AE99}"/>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5CA1AF1-60B5-41ED-A4DB-55E3B9D9726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4CEF534-BC43-4843-8E93-FA0D2B49B6E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E40C611-66D0-4547-BFEC-58FEDEED667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A6B5F17-D5B1-4FB3-B675-AE4DEE9E8E5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4F91478-0EF8-4E0D-B2BD-698360DA95E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CAFBB1D-47DE-4AB2-9AD7-F73D2659416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0768C3F-93F4-4A64-9984-9797AFAA3BC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25B2D4D-D1A1-4049-9604-480CD460FE0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5200CF9-7DB8-4CC7-B399-AE718F2A132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75BF1FD-1C05-4F83-85E1-473445C2E90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7F29019-7553-4D7F-AB6A-BBF1434CA25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F41F597-8B35-4D1C-AB1A-9AFA8617272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CE9FA8F-C135-4AD9-B150-9BCF9220F32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2A3D639-ED5F-4FA2-BE8D-9EF8D929484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F888E7E-1360-496D-AF45-309016EAB38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E1EC7E0-6974-4A64-818F-3BDDAAFD7EF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3A64030-1699-4078-A157-8418BB09FEC9}"/>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8B21D3D-43A8-4536-8213-45DFCA3D1E4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78FF0A7-9D3E-4D67-B534-E424A3EE164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7099AB1-6897-4F4D-8AB8-10495CFDE8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E3B27D2-298D-4945-9CE1-FBD143DBB3C5}"/>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FB0E989-5C76-4A32-99AC-E5390D36E003}"/>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2F3402B-CCFA-4E77-944A-365DCABFF349}"/>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5BA6E9E-A5ED-46B8-99A7-64135A921CD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2D00C56-88B1-4CE0-ADC6-58FBE83F718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277BCE1-8AF7-4FC8-AFF2-34C04A07EDD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5EF75D4-4396-41D8-AC65-CD1712A5236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301C2DA-2DB8-446C-8040-034C60CFF5A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7A92B79-5EE0-4DEC-9129-6428D70E0B8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BBA62D7-32EC-4773-A1BC-EAB4CA4CE5F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D5EDF14-5F17-4288-93E8-30239283411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AB01A9E-8B0B-4146-8BC4-8C7375039CDF}"/>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AF54958-DE5E-4A23-B84A-CA4C008567D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2BD3101-B427-477D-8649-D740D8ADBB2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74E1FCE-B523-4CEA-94E0-EA590532B0F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有形固定資産減価償却率は類似団体平均より高い水準にあります。</a:t>
          </a:r>
        </a:p>
        <a:p>
          <a:r>
            <a:rPr kumimoji="1" lang="ja-JP" altLang="en-US" sz="900">
              <a:latin typeface="ＭＳ Ｐゴシック" panose="020B0600070205080204" pitchFamily="50" charset="-128"/>
              <a:ea typeface="ＭＳ Ｐゴシック" panose="020B0600070205080204" pitchFamily="50" charset="-128"/>
            </a:rPr>
            <a:t>　これは、本市全体の有形固定資産額（償却対象）の約</a:t>
          </a:r>
          <a:r>
            <a:rPr kumimoji="1" lang="en-US" altLang="ja-JP" sz="900">
              <a:latin typeface="ＭＳ Ｐゴシック" panose="020B0600070205080204" pitchFamily="50" charset="-128"/>
              <a:ea typeface="ＭＳ Ｐゴシック" panose="020B0600070205080204" pitchFamily="50" charset="-128"/>
            </a:rPr>
            <a:t>40</a:t>
          </a:r>
          <a:r>
            <a:rPr kumimoji="1" lang="ja-JP" altLang="en-US" sz="900">
              <a:latin typeface="ＭＳ Ｐゴシック" panose="020B0600070205080204" pitchFamily="50" charset="-128"/>
              <a:ea typeface="ＭＳ Ｐゴシック" panose="020B0600070205080204" pitchFamily="50" charset="-128"/>
            </a:rPr>
            <a:t>％を占める道路や、昭和</a:t>
          </a:r>
          <a:r>
            <a:rPr kumimoji="1" lang="en-US" altLang="ja-JP" sz="900">
              <a:latin typeface="ＭＳ Ｐゴシック" panose="020B0600070205080204" pitchFamily="50" charset="-128"/>
              <a:ea typeface="ＭＳ Ｐゴシック" panose="020B0600070205080204" pitchFamily="50" charset="-128"/>
            </a:rPr>
            <a:t>40</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50</a:t>
          </a:r>
          <a:r>
            <a:rPr kumimoji="1" lang="ja-JP" altLang="en-US" sz="900">
              <a:latin typeface="ＭＳ Ｐゴシック" panose="020B0600070205080204" pitchFamily="50" charset="-128"/>
              <a:ea typeface="ＭＳ Ｐゴシック" panose="020B0600070205080204" pitchFamily="50" charset="-128"/>
            </a:rPr>
            <a:t>年代に建設された多数の公共施設が老朽化していることに起因しますが、本市では「四日市市公共施設等総合管理計画」に基づき、長寿命化事業の実施により予防保全型の管理を行い、施設の機能や安全性を確保していきます。</a:t>
          </a:r>
        </a:p>
        <a:p>
          <a:r>
            <a:rPr kumimoji="1" lang="ja-JP" altLang="en-US" sz="900">
              <a:latin typeface="ＭＳ Ｐゴシック" panose="020B0600070205080204" pitchFamily="50" charset="-128"/>
              <a:ea typeface="ＭＳ Ｐゴシック" panose="020B0600070205080204" pitchFamily="50" charset="-128"/>
            </a:rPr>
            <a:t>　令和５年度の本市の償却率は令和４年度より</a:t>
          </a:r>
          <a:r>
            <a:rPr kumimoji="1" lang="en-US" altLang="ja-JP" sz="900">
              <a:latin typeface="ＭＳ Ｐゴシック" panose="020B0600070205080204" pitchFamily="50" charset="-128"/>
              <a:ea typeface="ＭＳ Ｐゴシック" panose="020B0600070205080204" pitchFamily="50" charset="-128"/>
            </a:rPr>
            <a:t>0.5</a:t>
          </a:r>
          <a:r>
            <a:rPr kumimoji="1" lang="ja-JP" altLang="en-US" sz="900">
              <a:latin typeface="ＭＳ Ｐゴシック" panose="020B0600070205080204" pitchFamily="50" charset="-128"/>
              <a:ea typeface="ＭＳ Ｐゴシック" panose="020B0600070205080204" pitchFamily="50" charset="-128"/>
            </a:rPr>
            <a:t>％の上昇にとどまりましたが、これは学校施設の計画的な大規模改修、とりわけ小学校１校の校舎改築工事の実施に伴い有形固定資産額が増加したことによるもので、多くの既存施設の老朽化は進んでいます。このため、社会情勢の変化やそれに伴う市民ニーズの変化を踏まえ、集約化・複合化や廃止など公共施設の再編に取り組んでいきます。</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C5A1878-AF69-43B7-ACC1-417AE8D00CC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CB038A2-87C1-4C77-A722-89D50823CEB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ABB4499-5E19-4B30-BA78-F72309DD33E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9C2DB34-778D-4B51-B59E-C7C2FB8B76FE}"/>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FDD4214D-6F64-47F0-AC44-ABCFF42BD9CF}"/>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388326E-3349-4EAF-B82A-7EC5D14F607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A93F176-7046-4DF7-B640-81806D297798}"/>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7CE95F03-5D8A-4AE4-B298-75CA7C6BA536}"/>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E6081A2B-EB99-4B17-BC03-8B9A5B9CA97D}"/>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1C5B7CCA-942C-4F1C-A1AE-C6ED30874DF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B89A0A3E-7E51-45D1-8A3E-C9A70C258AB8}"/>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2AF1154-9B86-4990-9C14-35BDAA23262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171CDB3-5B65-4A1D-B4FB-D9889B6F832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C9BB3A5-D814-4F30-B3AF-A4C554BC809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73" name="直線コネクタ 72">
          <a:extLst>
            <a:ext uri="{FF2B5EF4-FFF2-40B4-BE49-F238E27FC236}">
              <a16:creationId xmlns:a16="http://schemas.microsoft.com/office/drawing/2014/main" id="{C962AA60-BF1C-401E-BC23-19F226A238C6}"/>
            </a:ext>
          </a:extLst>
        </xdr:cNvPr>
        <xdr:cNvCxnSpPr/>
      </xdr:nvCxnSpPr>
      <xdr:spPr>
        <a:xfrm flipV="1">
          <a:off x="4760595" y="4682363"/>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74" name="有形固定資産減価償却率最小値テキスト">
          <a:extLst>
            <a:ext uri="{FF2B5EF4-FFF2-40B4-BE49-F238E27FC236}">
              <a16:creationId xmlns:a16="http://schemas.microsoft.com/office/drawing/2014/main" id="{DFB1345B-BF1D-481F-86CD-D4883BCF8FC1}"/>
            </a:ext>
          </a:extLst>
        </xdr:cNvPr>
        <xdr:cNvSpPr txBox="1"/>
      </xdr:nvSpPr>
      <xdr:spPr>
        <a:xfrm>
          <a:off x="4813300"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75" name="直線コネクタ 74">
          <a:extLst>
            <a:ext uri="{FF2B5EF4-FFF2-40B4-BE49-F238E27FC236}">
              <a16:creationId xmlns:a16="http://schemas.microsoft.com/office/drawing/2014/main" id="{B4857D4C-DBD3-40C2-921B-F5B586129CAF}"/>
            </a:ext>
          </a:extLst>
        </xdr:cNvPr>
        <xdr:cNvCxnSpPr/>
      </xdr:nvCxnSpPr>
      <xdr:spPr>
        <a:xfrm>
          <a:off x="4673600" y="569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76" name="有形固定資産減価償却率最大値テキスト">
          <a:extLst>
            <a:ext uri="{FF2B5EF4-FFF2-40B4-BE49-F238E27FC236}">
              <a16:creationId xmlns:a16="http://schemas.microsoft.com/office/drawing/2014/main" id="{92135D35-DF22-43E4-A447-7E612BDB9F12}"/>
            </a:ext>
          </a:extLst>
        </xdr:cNvPr>
        <xdr:cNvSpPr txBox="1"/>
      </xdr:nvSpPr>
      <xdr:spPr>
        <a:xfrm>
          <a:off x="4813300" y="4457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77" name="直線コネクタ 76">
          <a:extLst>
            <a:ext uri="{FF2B5EF4-FFF2-40B4-BE49-F238E27FC236}">
              <a16:creationId xmlns:a16="http://schemas.microsoft.com/office/drawing/2014/main" id="{2EEB03BD-DCBD-416E-A2D3-3F3FE52D362B}"/>
            </a:ext>
          </a:extLst>
        </xdr:cNvPr>
        <xdr:cNvCxnSpPr/>
      </xdr:nvCxnSpPr>
      <xdr:spPr>
        <a:xfrm>
          <a:off x="4673600" y="468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78" name="有形固定資産減価償却率平均値テキスト">
          <a:extLst>
            <a:ext uri="{FF2B5EF4-FFF2-40B4-BE49-F238E27FC236}">
              <a16:creationId xmlns:a16="http://schemas.microsoft.com/office/drawing/2014/main" id="{45B6F928-6C9A-4765-808B-AE8E3B131812}"/>
            </a:ext>
          </a:extLst>
        </xdr:cNvPr>
        <xdr:cNvSpPr txBox="1"/>
      </xdr:nvSpPr>
      <xdr:spPr>
        <a:xfrm>
          <a:off x="4813300" y="50097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79" name="フローチャート: 判断 78">
          <a:extLst>
            <a:ext uri="{FF2B5EF4-FFF2-40B4-BE49-F238E27FC236}">
              <a16:creationId xmlns:a16="http://schemas.microsoft.com/office/drawing/2014/main" id="{A6BCED9C-3E8B-4F43-9107-AA7D1EB0B6FC}"/>
            </a:ext>
          </a:extLst>
        </xdr:cNvPr>
        <xdr:cNvSpPr/>
      </xdr:nvSpPr>
      <xdr:spPr>
        <a:xfrm>
          <a:off x="4711700" y="515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0" name="フローチャート: 判断 79">
          <a:extLst>
            <a:ext uri="{FF2B5EF4-FFF2-40B4-BE49-F238E27FC236}">
              <a16:creationId xmlns:a16="http://schemas.microsoft.com/office/drawing/2014/main" id="{FB7DEDDB-3FCD-4BBA-B18F-D398CC31DE05}"/>
            </a:ext>
          </a:extLst>
        </xdr:cNvPr>
        <xdr:cNvSpPr/>
      </xdr:nvSpPr>
      <xdr:spPr>
        <a:xfrm>
          <a:off x="4000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1" name="フローチャート: 判断 80">
          <a:extLst>
            <a:ext uri="{FF2B5EF4-FFF2-40B4-BE49-F238E27FC236}">
              <a16:creationId xmlns:a16="http://schemas.microsoft.com/office/drawing/2014/main" id="{B2C4EF39-F472-47F4-BBFE-21107F455C8C}"/>
            </a:ext>
          </a:extLst>
        </xdr:cNvPr>
        <xdr:cNvSpPr/>
      </xdr:nvSpPr>
      <xdr:spPr>
        <a:xfrm>
          <a:off x="3238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82" name="フローチャート: 判断 81">
          <a:extLst>
            <a:ext uri="{FF2B5EF4-FFF2-40B4-BE49-F238E27FC236}">
              <a16:creationId xmlns:a16="http://schemas.microsoft.com/office/drawing/2014/main" id="{034EA52E-871C-4F01-AF79-1AAB3AD16011}"/>
            </a:ext>
          </a:extLst>
        </xdr:cNvPr>
        <xdr:cNvSpPr/>
      </xdr:nvSpPr>
      <xdr:spPr>
        <a:xfrm>
          <a:off x="2476500" y="50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BA293C23-52AA-454B-912F-405BB9F1193E}"/>
            </a:ext>
          </a:extLst>
        </xdr:cNvPr>
        <xdr:cNvSpPr/>
      </xdr:nvSpPr>
      <xdr:spPr>
        <a:xfrm>
          <a:off x="1714500" y="5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C546732-4494-4C28-9026-7651A7571E0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288E3C5-9F23-455D-A9D3-1494EFE242D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8779E3B-9D35-443C-995A-C98A71C7903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E1B8327-A15E-48F3-8F98-4C627FD0065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02F6CCE-AF47-4CCF-B564-E4AEFDD1E19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11811</xdr:rowOff>
    </xdr:from>
    <xdr:to>
      <xdr:col>23</xdr:col>
      <xdr:colOff>136525</xdr:colOff>
      <xdr:row>31</xdr:row>
      <xdr:rowOff>113411</xdr:rowOff>
    </xdr:to>
    <xdr:sp macro="" textlink="">
      <xdr:nvSpPr>
        <xdr:cNvPr id="89" name="楕円 88">
          <a:extLst>
            <a:ext uri="{FF2B5EF4-FFF2-40B4-BE49-F238E27FC236}">
              <a16:creationId xmlns:a16="http://schemas.microsoft.com/office/drawing/2014/main" id="{CAF7BF0D-6C1C-4304-9D6F-C69C3060D279}"/>
            </a:ext>
          </a:extLst>
        </xdr:cNvPr>
        <xdr:cNvSpPr/>
      </xdr:nvSpPr>
      <xdr:spPr>
        <a:xfrm>
          <a:off x="4711700" y="53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161688</xdr:rowOff>
    </xdr:from>
    <xdr:ext cx="405111" cy="259045"/>
    <xdr:sp macro="" textlink="">
      <xdr:nvSpPr>
        <xdr:cNvPr id="90" name="有形固定資産減価償却率該当値テキスト">
          <a:extLst>
            <a:ext uri="{FF2B5EF4-FFF2-40B4-BE49-F238E27FC236}">
              <a16:creationId xmlns:a16="http://schemas.microsoft.com/office/drawing/2014/main" id="{6547A4E6-8AD6-49C4-BF14-7E7A20076ECA}"/>
            </a:ext>
          </a:extLst>
        </xdr:cNvPr>
        <xdr:cNvSpPr txBox="1"/>
      </xdr:nvSpPr>
      <xdr:spPr>
        <a:xfrm>
          <a:off x="4813300" y="53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161671</xdr:rowOff>
    </xdr:from>
    <xdr:to>
      <xdr:col>19</xdr:col>
      <xdr:colOff>187325</xdr:colOff>
      <xdr:row>31</xdr:row>
      <xdr:rowOff>91821</xdr:rowOff>
    </xdr:to>
    <xdr:sp macro="" textlink="">
      <xdr:nvSpPr>
        <xdr:cNvPr id="91" name="楕円 90">
          <a:extLst>
            <a:ext uri="{FF2B5EF4-FFF2-40B4-BE49-F238E27FC236}">
              <a16:creationId xmlns:a16="http://schemas.microsoft.com/office/drawing/2014/main" id="{3D4AB729-1D04-400F-85E2-410838C9BDF3}"/>
            </a:ext>
          </a:extLst>
        </xdr:cNvPr>
        <xdr:cNvSpPr/>
      </xdr:nvSpPr>
      <xdr:spPr>
        <a:xfrm>
          <a:off x="4000500" y="530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41021</xdr:rowOff>
    </xdr:from>
    <xdr:to>
      <xdr:col>23</xdr:col>
      <xdr:colOff>85725</xdr:colOff>
      <xdr:row>31</xdr:row>
      <xdr:rowOff>62611</xdr:rowOff>
    </xdr:to>
    <xdr:cxnSp macro="">
      <xdr:nvCxnSpPr>
        <xdr:cNvPr id="92" name="直線コネクタ 91">
          <a:extLst>
            <a:ext uri="{FF2B5EF4-FFF2-40B4-BE49-F238E27FC236}">
              <a16:creationId xmlns:a16="http://schemas.microsoft.com/office/drawing/2014/main" id="{427F5314-0FDD-470E-9B63-CF5B60F2E237}"/>
            </a:ext>
          </a:extLst>
        </xdr:cNvPr>
        <xdr:cNvCxnSpPr/>
      </xdr:nvCxnSpPr>
      <xdr:spPr>
        <a:xfrm>
          <a:off x="4051300" y="5355971"/>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144399</xdr:rowOff>
    </xdr:from>
    <xdr:to>
      <xdr:col>15</xdr:col>
      <xdr:colOff>187325</xdr:colOff>
      <xdr:row>31</xdr:row>
      <xdr:rowOff>74549</xdr:rowOff>
    </xdr:to>
    <xdr:sp macro="" textlink="">
      <xdr:nvSpPr>
        <xdr:cNvPr id="93" name="楕円 92">
          <a:extLst>
            <a:ext uri="{FF2B5EF4-FFF2-40B4-BE49-F238E27FC236}">
              <a16:creationId xmlns:a16="http://schemas.microsoft.com/office/drawing/2014/main" id="{EBDD8188-CA40-4823-9F22-F263CE31AD3E}"/>
            </a:ext>
          </a:extLst>
        </xdr:cNvPr>
        <xdr:cNvSpPr/>
      </xdr:nvSpPr>
      <xdr:spPr>
        <a:xfrm>
          <a:off x="3238500" y="52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23749</xdr:rowOff>
    </xdr:from>
    <xdr:to>
      <xdr:col>19</xdr:col>
      <xdr:colOff>136525</xdr:colOff>
      <xdr:row>31</xdr:row>
      <xdr:rowOff>41021</xdr:rowOff>
    </xdr:to>
    <xdr:cxnSp macro="">
      <xdr:nvCxnSpPr>
        <xdr:cNvPr id="94" name="直線コネクタ 93">
          <a:extLst>
            <a:ext uri="{FF2B5EF4-FFF2-40B4-BE49-F238E27FC236}">
              <a16:creationId xmlns:a16="http://schemas.microsoft.com/office/drawing/2014/main" id="{1300B0D9-ABBE-436F-B1F0-7086F3C22F11}"/>
            </a:ext>
          </a:extLst>
        </xdr:cNvPr>
        <xdr:cNvCxnSpPr/>
      </xdr:nvCxnSpPr>
      <xdr:spPr>
        <a:xfrm>
          <a:off x="3289300" y="5338699"/>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127127</xdr:rowOff>
    </xdr:from>
    <xdr:to>
      <xdr:col>11</xdr:col>
      <xdr:colOff>187325</xdr:colOff>
      <xdr:row>31</xdr:row>
      <xdr:rowOff>57277</xdr:rowOff>
    </xdr:to>
    <xdr:sp macro="" textlink="">
      <xdr:nvSpPr>
        <xdr:cNvPr id="95" name="楕円 94">
          <a:extLst>
            <a:ext uri="{FF2B5EF4-FFF2-40B4-BE49-F238E27FC236}">
              <a16:creationId xmlns:a16="http://schemas.microsoft.com/office/drawing/2014/main" id="{113025D5-0479-4ACE-8403-0918748448F5}"/>
            </a:ext>
          </a:extLst>
        </xdr:cNvPr>
        <xdr:cNvSpPr/>
      </xdr:nvSpPr>
      <xdr:spPr>
        <a:xfrm>
          <a:off x="2476500" y="527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6477</xdr:rowOff>
    </xdr:from>
    <xdr:to>
      <xdr:col>15</xdr:col>
      <xdr:colOff>136525</xdr:colOff>
      <xdr:row>31</xdr:row>
      <xdr:rowOff>23749</xdr:rowOff>
    </xdr:to>
    <xdr:cxnSp macro="">
      <xdr:nvCxnSpPr>
        <xdr:cNvPr id="96" name="直線コネクタ 95">
          <a:extLst>
            <a:ext uri="{FF2B5EF4-FFF2-40B4-BE49-F238E27FC236}">
              <a16:creationId xmlns:a16="http://schemas.microsoft.com/office/drawing/2014/main" id="{8B64BBCD-D305-4E18-B970-2B1C71E3B5A3}"/>
            </a:ext>
          </a:extLst>
        </xdr:cNvPr>
        <xdr:cNvCxnSpPr/>
      </xdr:nvCxnSpPr>
      <xdr:spPr>
        <a:xfrm>
          <a:off x="2527300" y="5321427"/>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24765</xdr:rowOff>
    </xdr:from>
    <xdr:to>
      <xdr:col>7</xdr:col>
      <xdr:colOff>187325</xdr:colOff>
      <xdr:row>31</xdr:row>
      <xdr:rowOff>126365</xdr:rowOff>
    </xdr:to>
    <xdr:sp macro="" textlink="">
      <xdr:nvSpPr>
        <xdr:cNvPr id="97" name="楕円 96">
          <a:extLst>
            <a:ext uri="{FF2B5EF4-FFF2-40B4-BE49-F238E27FC236}">
              <a16:creationId xmlns:a16="http://schemas.microsoft.com/office/drawing/2014/main" id="{B6083DA1-8F16-474F-84CF-BB5D8156BB64}"/>
            </a:ext>
          </a:extLst>
        </xdr:cNvPr>
        <xdr:cNvSpPr/>
      </xdr:nvSpPr>
      <xdr:spPr>
        <a:xfrm>
          <a:off x="1714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6477</xdr:rowOff>
    </xdr:from>
    <xdr:to>
      <xdr:col>11</xdr:col>
      <xdr:colOff>136525</xdr:colOff>
      <xdr:row>31</xdr:row>
      <xdr:rowOff>75565</xdr:rowOff>
    </xdr:to>
    <xdr:cxnSp macro="">
      <xdr:nvCxnSpPr>
        <xdr:cNvPr id="98" name="直線コネクタ 97">
          <a:extLst>
            <a:ext uri="{FF2B5EF4-FFF2-40B4-BE49-F238E27FC236}">
              <a16:creationId xmlns:a16="http://schemas.microsoft.com/office/drawing/2014/main" id="{EFCFEC62-2171-499F-A49F-CAA42648E579}"/>
            </a:ext>
          </a:extLst>
        </xdr:cNvPr>
        <xdr:cNvCxnSpPr/>
      </xdr:nvCxnSpPr>
      <xdr:spPr>
        <a:xfrm flipV="1">
          <a:off x="1765300" y="5321427"/>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99" name="n_1aveValue有形固定資産減価償却率">
          <a:extLst>
            <a:ext uri="{FF2B5EF4-FFF2-40B4-BE49-F238E27FC236}">
              <a16:creationId xmlns:a16="http://schemas.microsoft.com/office/drawing/2014/main" id="{29B7B321-3446-4C44-8B80-8DD5866E141A}"/>
            </a:ext>
          </a:extLst>
        </xdr:cNvPr>
        <xdr:cNvSpPr txBox="1"/>
      </xdr:nvSpPr>
      <xdr:spPr>
        <a:xfrm>
          <a:off x="38360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0" name="n_2aveValue有形固定資産減価償却率">
          <a:extLst>
            <a:ext uri="{FF2B5EF4-FFF2-40B4-BE49-F238E27FC236}">
              <a16:creationId xmlns:a16="http://schemas.microsoft.com/office/drawing/2014/main" id="{ED7FA161-1E9F-4673-AE52-6525E939EF91}"/>
            </a:ext>
          </a:extLst>
        </xdr:cNvPr>
        <xdr:cNvSpPr txBox="1"/>
      </xdr:nvSpPr>
      <xdr:spPr>
        <a:xfrm>
          <a:off x="30867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101" name="n_3aveValue有形固定資産減価償却率">
          <a:extLst>
            <a:ext uri="{FF2B5EF4-FFF2-40B4-BE49-F238E27FC236}">
              <a16:creationId xmlns:a16="http://schemas.microsoft.com/office/drawing/2014/main" id="{51102BC6-0E47-4887-8237-F4B2B765029B}"/>
            </a:ext>
          </a:extLst>
        </xdr:cNvPr>
        <xdr:cNvSpPr txBox="1"/>
      </xdr:nvSpPr>
      <xdr:spPr>
        <a:xfrm>
          <a:off x="2324744" y="485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102" name="n_4aveValue有形固定資産減価償却率">
          <a:extLst>
            <a:ext uri="{FF2B5EF4-FFF2-40B4-BE49-F238E27FC236}">
              <a16:creationId xmlns:a16="http://schemas.microsoft.com/office/drawing/2014/main" id="{A74C1518-7B8A-4C4F-BC6D-DCDE4C21826E}"/>
            </a:ext>
          </a:extLst>
        </xdr:cNvPr>
        <xdr:cNvSpPr txBox="1"/>
      </xdr:nvSpPr>
      <xdr:spPr>
        <a:xfrm>
          <a:off x="1562744" y="4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82948</xdr:rowOff>
    </xdr:from>
    <xdr:ext cx="405111" cy="259045"/>
    <xdr:sp macro="" textlink="">
      <xdr:nvSpPr>
        <xdr:cNvPr id="103" name="n_1mainValue有形固定資産減価償却率">
          <a:extLst>
            <a:ext uri="{FF2B5EF4-FFF2-40B4-BE49-F238E27FC236}">
              <a16:creationId xmlns:a16="http://schemas.microsoft.com/office/drawing/2014/main" id="{D1F6FC57-ABF4-49B0-8CD7-7ED87BB8AADF}"/>
            </a:ext>
          </a:extLst>
        </xdr:cNvPr>
        <xdr:cNvSpPr txBox="1"/>
      </xdr:nvSpPr>
      <xdr:spPr>
        <a:xfrm>
          <a:off x="3836044" y="539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65676</xdr:rowOff>
    </xdr:from>
    <xdr:ext cx="405111" cy="259045"/>
    <xdr:sp macro="" textlink="">
      <xdr:nvSpPr>
        <xdr:cNvPr id="104" name="n_2mainValue有形固定資産減価償却率">
          <a:extLst>
            <a:ext uri="{FF2B5EF4-FFF2-40B4-BE49-F238E27FC236}">
              <a16:creationId xmlns:a16="http://schemas.microsoft.com/office/drawing/2014/main" id="{C4F6DF43-1417-46ED-A1C9-D7A5CC5670F1}"/>
            </a:ext>
          </a:extLst>
        </xdr:cNvPr>
        <xdr:cNvSpPr txBox="1"/>
      </xdr:nvSpPr>
      <xdr:spPr>
        <a:xfrm>
          <a:off x="3086744" y="538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48404</xdr:rowOff>
    </xdr:from>
    <xdr:ext cx="405111" cy="259045"/>
    <xdr:sp macro="" textlink="">
      <xdr:nvSpPr>
        <xdr:cNvPr id="105" name="n_3mainValue有形固定資産減価償却率">
          <a:extLst>
            <a:ext uri="{FF2B5EF4-FFF2-40B4-BE49-F238E27FC236}">
              <a16:creationId xmlns:a16="http://schemas.microsoft.com/office/drawing/2014/main" id="{0E9F2244-5914-455F-8DA8-69D11D59C8A4}"/>
            </a:ext>
          </a:extLst>
        </xdr:cNvPr>
        <xdr:cNvSpPr txBox="1"/>
      </xdr:nvSpPr>
      <xdr:spPr>
        <a:xfrm>
          <a:off x="2324744" y="5363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106" name="n_4mainValue有形固定資産減価償却率">
          <a:extLst>
            <a:ext uri="{FF2B5EF4-FFF2-40B4-BE49-F238E27FC236}">
              <a16:creationId xmlns:a16="http://schemas.microsoft.com/office/drawing/2014/main" id="{8A109C16-1096-4A31-86A8-F67117F89C50}"/>
            </a:ext>
          </a:extLst>
        </xdr:cNvPr>
        <xdr:cNvSpPr txBox="1"/>
      </xdr:nvSpPr>
      <xdr:spPr>
        <a:xfrm>
          <a:off x="15627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BA3D8F50-C46F-4981-BA76-64839E7D47F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A57D52BD-629D-4EA7-98A5-6F5E29F37B2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ADCBDE51-0F2E-49DB-991B-B55E4E232D44}"/>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ADACD6C9-0B64-406C-A7FA-C888F12D329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019F530-5F31-444B-B2AF-019529E9AA4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FE5462E-EBE3-4CEC-B3EB-88214147CF4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1394939-8DEB-43D1-88A6-6BC17AA6FDD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3942723-615A-4610-BEC5-8F2EEF5CD10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67D4F28-C540-46E3-846C-12DDC251855C}"/>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2508A77E-DF58-41BB-98F1-230F91D2BAE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80799BC-F467-453A-9A14-1FF34FE9D27F}"/>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8438274-5C7C-4FE3-9247-2C050A7D478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A3675FDC-4E5B-4E00-AB99-7FDF88041ED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本市の債務償還比率は、前年度に比べ良化しました。</a:t>
          </a:r>
        </a:p>
        <a:p>
          <a:r>
            <a:rPr kumimoji="1" lang="ja-JP" altLang="en-US" sz="900">
              <a:latin typeface="ＭＳ Ｐゴシック" panose="020B0600070205080204" pitchFamily="50" charset="-128"/>
              <a:ea typeface="ＭＳ Ｐゴシック" panose="020B0600070205080204" pitchFamily="50" charset="-128"/>
            </a:rPr>
            <a:t>　これは、「四日市市財政プラン</a:t>
          </a:r>
          <a:r>
            <a:rPr kumimoji="1" lang="en-US" altLang="ja-JP" sz="900">
              <a:latin typeface="ＭＳ Ｐゴシック" panose="020B0600070205080204" pitchFamily="50" charset="-128"/>
              <a:ea typeface="ＭＳ Ｐゴシック" panose="020B0600070205080204" pitchFamily="50" charset="-128"/>
            </a:rPr>
            <a:t>2020</a:t>
          </a:r>
          <a:r>
            <a:rPr kumimoji="1" lang="ja-JP" altLang="en-US" sz="900">
              <a:latin typeface="ＭＳ Ｐゴシック" panose="020B0600070205080204" pitchFamily="50" charset="-128"/>
              <a:ea typeface="ＭＳ Ｐゴシック" panose="020B0600070205080204" pitchFamily="50" charset="-128"/>
            </a:rPr>
            <a:t>」に基づき、計画的に地方債残高の削減に努めたことにより、将来負担額が対前年度比で約</a:t>
          </a:r>
          <a:r>
            <a:rPr kumimoji="1" lang="en-US" altLang="ja-JP" sz="900">
              <a:latin typeface="ＭＳ Ｐゴシック" panose="020B0600070205080204" pitchFamily="50" charset="-128"/>
              <a:ea typeface="ＭＳ Ｐゴシック" panose="020B0600070205080204" pitchFamily="50" charset="-128"/>
            </a:rPr>
            <a:t>54</a:t>
          </a:r>
          <a:r>
            <a:rPr kumimoji="1" lang="ja-JP" altLang="en-US" sz="900">
              <a:latin typeface="ＭＳ Ｐゴシック" panose="020B0600070205080204" pitchFamily="50" charset="-128"/>
              <a:ea typeface="ＭＳ Ｐゴシック" panose="020B0600070205080204" pitchFamily="50" charset="-128"/>
            </a:rPr>
            <a:t>億円減少したことに加え、持続可能な財政基盤を確立する視点から公共施設の大量更新など将来の財政需要を見据え、計画的に各種基金の積立を行ったことなどにより、充当可能財源についても前年度と同等規模を確保できていることなどによります。</a:t>
          </a:r>
        </a:p>
        <a:p>
          <a:r>
            <a:rPr kumimoji="1" lang="ja-JP" altLang="en-US" sz="900">
              <a:latin typeface="ＭＳ Ｐゴシック" panose="020B0600070205080204" pitchFamily="50" charset="-128"/>
              <a:ea typeface="ＭＳ Ｐゴシック" panose="020B0600070205080204" pitchFamily="50" charset="-128"/>
            </a:rPr>
            <a:t>　今後、市の重点的な大型投資事業に伴う地方債発行額の増加に加え、高齢化の進行による義務的経費の増加や公共施設の老朽化に伴う維持管理費の増加が見込まれるため、引き続き計画的な地方債の償還と基金積立に努め、将来にわたり持続可能で自立した財政運営に取り組んでいき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E170BD3-D82C-4151-A9A1-601F96E2EA0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EC76CF4-D522-476E-847B-E4D20656633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BF1E233-EDFD-40CC-8448-0D611082260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a:extLst>
            <a:ext uri="{FF2B5EF4-FFF2-40B4-BE49-F238E27FC236}">
              <a16:creationId xmlns:a16="http://schemas.microsoft.com/office/drawing/2014/main" id="{0B050EC8-FF08-478B-91D7-B00F1FEC7017}"/>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a:extLst>
            <a:ext uri="{FF2B5EF4-FFF2-40B4-BE49-F238E27FC236}">
              <a16:creationId xmlns:a16="http://schemas.microsoft.com/office/drawing/2014/main" id="{A5F20092-17DC-4D5B-95D0-AEDC74E849D5}"/>
            </a:ext>
          </a:extLst>
        </xdr:cNvPr>
        <xdr:cNvSpPr txBox="1"/>
      </xdr:nvSpPr>
      <xdr:spPr>
        <a:xfrm>
          <a:off x="10828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a:extLst>
            <a:ext uri="{FF2B5EF4-FFF2-40B4-BE49-F238E27FC236}">
              <a16:creationId xmlns:a16="http://schemas.microsoft.com/office/drawing/2014/main" id="{877E90CA-6607-4D70-B45A-D6D8C67B5043}"/>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a:extLst>
            <a:ext uri="{FF2B5EF4-FFF2-40B4-BE49-F238E27FC236}">
              <a16:creationId xmlns:a16="http://schemas.microsoft.com/office/drawing/2014/main" id="{A9DE26D1-6FC8-45F7-86B3-C8FB22184782}"/>
            </a:ext>
          </a:extLst>
        </xdr:cNvPr>
        <xdr:cNvSpPr txBox="1"/>
      </xdr:nvSpPr>
      <xdr:spPr>
        <a:xfrm>
          <a:off x="108288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a:extLst>
            <a:ext uri="{FF2B5EF4-FFF2-40B4-BE49-F238E27FC236}">
              <a16:creationId xmlns:a16="http://schemas.microsoft.com/office/drawing/2014/main" id="{2A826A53-9754-4649-B71B-85EF44E77F64}"/>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a:extLst>
            <a:ext uri="{FF2B5EF4-FFF2-40B4-BE49-F238E27FC236}">
              <a16:creationId xmlns:a16="http://schemas.microsoft.com/office/drawing/2014/main" id="{988730F8-FAD2-49E9-A12B-7EB5694A57D4}"/>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a:extLst>
            <a:ext uri="{FF2B5EF4-FFF2-40B4-BE49-F238E27FC236}">
              <a16:creationId xmlns:a16="http://schemas.microsoft.com/office/drawing/2014/main" id="{A5DC9F62-9FE0-40CC-8BA8-619F3FC00393}"/>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30" name="テキスト ボックス 129">
          <a:extLst>
            <a:ext uri="{FF2B5EF4-FFF2-40B4-BE49-F238E27FC236}">
              <a16:creationId xmlns:a16="http://schemas.microsoft.com/office/drawing/2014/main" id="{055A2BFB-FF04-426E-9DDB-31D7533F0031}"/>
            </a:ext>
          </a:extLst>
        </xdr:cNvPr>
        <xdr:cNvSpPr txBox="1"/>
      </xdr:nvSpPr>
      <xdr:spPr>
        <a:xfrm>
          <a:off x="10828811" y="45194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B2A6963B-4AE4-4541-B978-54A67F2BE22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a:extLst>
            <a:ext uri="{FF2B5EF4-FFF2-40B4-BE49-F238E27FC236}">
              <a16:creationId xmlns:a16="http://schemas.microsoft.com/office/drawing/2014/main" id="{C149BCD4-CF3E-49C7-A506-E397DFD5A9C3}"/>
            </a:ext>
          </a:extLst>
        </xdr:cNvPr>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6A6E26A0-E229-4DF4-A36E-50352FB94DA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34" name="直線コネクタ 133">
          <a:extLst>
            <a:ext uri="{FF2B5EF4-FFF2-40B4-BE49-F238E27FC236}">
              <a16:creationId xmlns:a16="http://schemas.microsoft.com/office/drawing/2014/main" id="{D389BC2B-313D-4445-854D-43B9AE5FD7F2}"/>
            </a:ext>
          </a:extLst>
        </xdr:cNvPr>
        <xdr:cNvCxnSpPr/>
      </xdr:nvCxnSpPr>
      <xdr:spPr>
        <a:xfrm flipV="1">
          <a:off x="14793595" y="4510506"/>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35" name="債務償還比率最小値テキスト">
          <a:extLst>
            <a:ext uri="{FF2B5EF4-FFF2-40B4-BE49-F238E27FC236}">
              <a16:creationId xmlns:a16="http://schemas.microsoft.com/office/drawing/2014/main" id="{E8568ABE-DA90-4CF2-ADB8-0C048BF82D1B}"/>
            </a:ext>
          </a:extLst>
        </xdr:cNvPr>
        <xdr:cNvSpPr txBox="1"/>
      </xdr:nvSpPr>
      <xdr:spPr>
        <a:xfrm>
          <a:off x="14846300" y="588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36" name="直線コネクタ 135">
          <a:extLst>
            <a:ext uri="{FF2B5EF4-FFF2-40B4-BE49-F238E27FC236}">
              <a16:creationId xmlns:a16="http://schemas.microsoft.com/office/drawing/2014/main" id="{816D6CF2-FA4B-4221-9971-9AF7070C9307}"/>
            </a:ext>
          </a:extLst>
        </xdr:cNvPr>
        <xdr:cNvCxnSpPr/>
      </xdr:nvCxnSpPr>
      <xdr:spPr>
        <a:xfrm>
          <a:off x="14706600" y="587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37" name="債務償還比率最大値テキスト">
          <a:extLst>
            <a:ext uri="{FF2B5EF4-FFF2-40B4-BE49-F238E27FC236}">
              <a16:creationId xmlns:a16="http://schemas.microsoft.com/office/drawing/2014/main" id="{7DC97489-A941-422A-A7B3-D0E603B54750}"/>
            </a:ext>
          </a:extLst>
        </xdr:cNvPr>
        <xdr:cNvSpPr txBox="1"/>
      </xdr:nvSpPr>
      <xdr:spPr>
        <a:xfrm>
          <a:off x="14846300" y="428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38" name="直線コネクタ 137">
          <a:extLst>
            <a:ext uri="{FF2B5EF4-FFF2-40B4-BE49-F238E27FC236}">
              <a16:creationId xmlns:a16="http://schemas.microsoft.com/office/drawing/2014/main" id="{3C267B2F-3063-41F2-A23C-D9CAF20368C6}"/>
            </a:ext>
          </a:extLst>
        </xdr:cNvPr>
        <xdr:cNvCxnSpPr/>
      </xdr:nvCxnSpPr>
      <xdr:spPr>
        <a:xfrm>
          <a:off x="14706600" y="451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70362</xdr:rowOff>
    </xdr:from>
    <xdr:ext cx="469744" cy="259045"/>
    <xdr:sp macro="" textlink="">
      <xdr:nvSpPr>
        <xdr:cNvPr id="139" name="債務償還比率平均値テキスト">
          <a:extLst>
            <a:ext uri="{FF2B5EF4-FFF2-40B4-BE49-F238E27FC236}">
              <a16:creationId xmlns:a16="http://schemas.microsoft.com/office/drawing/2014/main" id="{2C23888C-17E1-4DB5-B1F2-65D0DF62BA19}"/>
            </a:ext>
          </a:extLst>
        </xdr:cNvPr>
        <xdr:cNvSpPr txBox="1"/>
      </xdr:nvSpPr>
      <xdr:spPr>
        <a:xfrm>
          <a:off x="14846300" y="5213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40" name="フローチャート: 判断 139">
          <a:extLst>
            <a:ext uri="{FF2B5EF4-FFF2-40B4-BE49-F238E27FC236}">
              <a16:creationId xmlns:a16="http://schemas.microsoft.com/office/drawing/2014/main" id="{F6396B13-A259-4C21-A97B-87895218AEAC}"/>
            </a:ext>
          </a:extLst>
        </xdr:cNvPr>
        <xdr:cNvSpPr/>
      </xdr:nvSpPr>
      <xdr:spPr>
        <a:xfrm>
          <a:off x="14744700" y="523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41" name="フローチャート: 判断 140">
          <a:extLst>
            <a:ext uri="{FF2B5EF4-FFF2-40B4-BE49-F238E27FC236}">
              <a16:creationId xmlns:a16="http://schemas.microsoft.com/office/drawing/2014/main" id="{E3617B8E-6AED-44ED-9401-3BDFF8A7CA6C}"/>
            </a:ext>
          </a:extLst>
        </xdr:cNvPr>
        <xdr:cNvSpPr/>
      </xdr:nvSpPr>
      <xdr:spPr>
        <a:xfrm>
          <a:off x="14033500" y="519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42" name="フローチャート: 判断 141">
          <a:extLst>
            <a:ext uri="{FF2B5EF4-FFF2-40B4-BE49-F238E27FC236}">
              <a16:creationId xmlns:a16="http://schemas.microsoft.com/office/drawing/2014/main" id="{590F46BE-FAC2-4B8C-B5E2-D2C92B230F14}"/>
            </a:ext>
          </a:extLst>
        </xdr:cNvPr>
        <xdr:cNvSpPr/>
      </xdr:nvSpPr>
      <xdr:spPr>
        <a:xfrm>
          <a:off x="13271500" y="50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43" name="フローチャート: 判断 142">
          <a:extLst>
            <a:ext uri="{FF2B5EF4-FFF2-40B4-BE49-F238E27FC236}">
              <a16:creationId xmlns:a16="http://schemas.microsoft.com/office/drawing/2014/main" id="{08B94A76-EF28-4A95-9A76-A08D4F12EC3A}"/>
            </a:ext>
          </a:extLst>
        </xdr:cNvPr>
        <xdr:cNvSpPr/>
      </xdr:nvSpPr>
      <xdr:spPr>
        <a:xfrm>
          <a:off x="12509500" y="53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44" name="フローチャート: 判断 143">
          <a:extLst>
            <a:ext uri="{FF2B5EF4-FFF2-40B4-BE49-F238E27FC236}">
              <a16:creationId xmlns:a16="http://schemas.microsoft.com/office/drawing/2014/main" id="{1FC934DA-E7EA-4779-8A89-EF82BEFA3E71}"/>
            </a:ext>
          </a:extLst>
        </xdr:cNvPr>
        <xdr:cNvSpPr/>
      </xdr:nvSpPr>
      <xdr:spPr>
        <a:xfrm>
          <a:off x="11747500" y="543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66B6B8A-1DF2-4E57-AB9C-CFAD8C8CC3E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CA684B5-7715-4730-94ED-A937AAE085D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42BB8FD-45CD-4E1A-A518-72CBFC631AF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35D2013-64D1-4CFD-9026-7596956F2D5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23348FE-46F8-4EEB-B814-E75F936A5CB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74333</xdr:rowOff>
    </xdr:from>
    <xdr:to>
      <xdr:col>76</xdr:col>
      <xdr:colOff>73025</xdr:colOff>
      <xdr:row>27</xdr:row>
      <xdr:rowOff>4483</xdr:rowOff>
    </xdr:to>
    <xdr:sp macro="" textlink="">
      <xdr:nvSpPr>
        <xdr:cNvPr id="150" name="楕円 149">
          <a:extLst>
            <a:ext uri="{FF2B5EF4-FFF2-40B4-BE49-F238E27FC236}">
              <a16:creationId xmlns:a16="http://schemas.microsoft.com/office/drawing/2014/main" id="{6D72810F-AD06-4AB9-A904-A0EF3C6FC265}"/>
            </a:ext>
          </a:extLst>
        </xdr:cNvPr>
        <xdr:cNvSpPr/>
      </xdr:nvSpPr>
      <xdr:spPr>
        <a:xfrm>
          <a:off x="14744700" y="4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160710</xdr:rowOff>
    </xdr:from>
    <xdr:ext cx="469744" cy="259045"/>
    <xdr:sp macro="" textlink="">
      <xdr:nvSpPr>
        <xdr:cNvPr id="151" name="債務償還比率該当値テキスト">
          <a:extLst>
            <a:ext uri="{FF2B5EF4-FFF2-40B4-BE49-F238E27FC236}">
              <a16:creationId xmlns:a16="http://schemas.microsoft.com/office/drawing/2014/main" id="{FE7D934F-B4D1-4E91-8B4D-D19303CA3061}"/>
            </a:ext>
          </a:extLst>
        </xdr:cNvPr>
        <xdr:cNvSpPr txBox="1"/>
      </xdr:nvSpPr>
      <xdr:spPr>
        <a:xfrm>
          <a:off x="14846300" y="444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92685</xdr:rowOff>
    </xdr:from>
    <xdr:to>
      <xdr:col>72</xdr:col>
      <xdr:colOff>123825</xdr:colOff>
      <xdr:row>27</xdr:row>
      <xdr:rowOff>22835</xdr:rowOff>
    </xdr:to>
    <xdr:sp macro="" textlink="">
      <xdr:nvSpPr>
        <xdr:cNvPr id="152" name="楕円 151">
          <a:extLst>
            <a:ext uri="{FF2B5EF4-FFF2-40B4-BE49-F238E27FC236}">
              <a16:creationId xmlns:a16="http://schemas.microsoft.com/office/drawing/2014/main" id="{B5ADF231-BEA0-4E4E-988E-EBDEFC7F3354}"/>
            </a:ext>
          </a:extLst>
        </xdr:cNvPr>
        <xdr:cNvSpPr/>
      </xdr:nvSpPr>
      <xdr:spPr>
        <a:xfrm>
          <a:off x="14033500" y="45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125133</xdr:rowOff>
    </xdr:from>
    <xdr:to>
      <xdr:col>76</xdr:col>
      <xdr:colOff>22225</xdr:colOff>
      <xdr:row>26</xdr:row>
      <xdr:rowOff>143485</xdr:rowOff>
    </xdr:to>
    <xdr:cxnSp macro="">
      <xdr:nvCxnSpPr>
        <xdr:cNvPr id="153" name="直線コネクタ 152">
          <a:extLst>
            <a:ext uri="{FF2B5EF4-FFF2-40B4-BE49-F238E27FC236}">
              <a16:creationId xmlns:a16="http://schemas.microsoft.com/office/drawing/2014/main" id="{71D51CBA-9E61-49C6-A6ED-84910EE20F74}"/>
            </a:ext>
          </a:extLst>
        </xdr:cNvPr>
        <xdr:cNvCxnSpPr/>
      </xdr:nvCxnSpPr>
      <xdr:spPr>
        <a:xfrm flipV="1">
          <a:off x="14084300" y="4582833"/>
          <a:ext cx="7112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66777</xdr:rowOff>
    </xdr:from>
    <xdr:to>
      <xdr:col>68</xdr:col>
      <xdr:colOff>123825</xdr:colOff>
      <xdr:row>26</xdr:row>
      <xdr:rowOff>168377</xdr:rowOff>
    </xdr:to>
    <xdr:sp macro="" textlink="">
      <xdr:nvSpPr>
        <xdr:cNvPr id="154" name="楕円 153">
          <a:extLst>
            <a:ext uri="{FF2B5EF4-FFF2-40B4-BE49-F238E27FC236}">
              <a16:creationId xmlns:a16="http://schemas.microsoft.com/office/drawing/2014/main" id="{77C89561-46B0-4B3C-B32F-CB6DA4412E8D}"/>
            </a:ext>
          </a:extLst>
        </xdr:cNvPr>
        <xdr:cNvSpPr/>
      </xdr:nvSpPr>
      <xdr:spPr>
        <a:xfrm>
          <a:off x="13271500" y="45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117577</xdr:rowOff>
    </xdr:from>
    <xdr:to>
      <xdr:col>72</xdr:col>
      <xdr:colOff>73025</xdr:colOff>
      <xdr:row>26</xdr:row>
      <xdr:rowOff>143485</xdr:rowOff>
    </xdr:to>
    <xdr:cxnSp macro="">
      <xdr:nvCxnSpPr>
        <xdr:cNvPr id="155" name="直線コネクタ 154">
          <a:extLst>
            <a:ext uri="{FF2B5EF4-FFF2-40B4-BE49-F238E27FC236}">
              <a16:creationId xmlns:a16="http://schemas.microsoft.com/office/drawing/2014/main" id="{83760A88-1A34-48CA-91F5-4378F1E3AFB9}"/>
            </a:ext>
          </a:extLst>
        </xdr:cNvPr>
        <xdr:cNvCxnSpPr/>
      </xdr:nvCxnSpPr>
      <xdr:spPr>
        <a:xfrm>
          <a:off x="13322300" y="4575277"/>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110388</xdr:rowOff>
    </xdr:from>
    <xdr:to>
      <xdr:col>64</xdr:col>
      <xdr:colOff>123825</xdr:colOff>
      <xdr:row>27</xdr:row>
      <xdr:rowOff>40538</xdr:rowOff>
    </xdr:to>
    <xdr:sp macro="" textlink="">
      <xdr:nvSpPr>
        <xdr:cNvPr id="156" name="楕円 155">
          <a:extLst>
            <a:ext uri="{FF2B5EF4-FFF2-40B4-BE49-F238E27FC236}">
              <a16:creationId xmlns:a16="http://schemas.microsoft.com/office/drawing/2014/main" id="{0C90E157-7B4D-43B6-9B8C-90FA249634B8}"/>
            </a:ext>
          </a:extLst>
        </xdr:cNvPr>
        <xdr:cNvSpPr/>
      </xdr:nvSpPr>
      <xdr:spPr>
        <a:xfrm>
          <a:off x="12509500" y="456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117577</xdr:rowOff>
    </xdr:from>
    <xdr:to>
      <xdr:col>68</xdr:col>
      <xdr:colOff>73025</xdr:colOff>
      <xdr:row>26</xdr:row>
      <xdr:rowOff>161188</xdr:rowOff>
    </xdr:to>
    <xdr:cxnSp macro="">
      <xdr:nvCxnSpPr>
        <xdr:cNvPr id="157" name="直線コネクタ 156">
          <a:extLst>
            <a:ext uri="{FF2B5EF4-FFF2-40B4-BE49-F238E27FC236}">
              <a16:creationId xmlns:a16="http://schemas.microsoft.com/office/drawing/2014/main" id="{CFC8EA08-14EF-497E-B710-70A56199DDB5}"/>
            </a:ext>
          </a:extLst>
        </xdr:cNvPr>
        <xdr:cNvCxnSpPr/>
      </xdr:nvCxnSpPr>
      <xdr:spPr>
        <a:xfrm flipV="1">
          <a:off x="12560300" y="4575277"/>
          <a:ext cx="762000" cy="4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120967</xdr:rowOff>
    </xdr:from>
    <xdr:to>
      <xdr:col>60</xdr:col>
      <xdr:colOff>123825</xdr:colOff>
      <xdr:row>27</xdr:row>
      <xdr:rowOff>51117</xdr:rowOff>
    </xdr:to>
    <xdr:sp macro="" textlink="">
      <xdr:nvSpPr>
        <xdr:cNvPr id="158" name="楕円 157">
          <a:extLst>
            <a:ext uri="{FF2B5EF4-FFF2-40B4-BE49-F238E27FC236}">
              <a16:creationId xmlns:a16="http://schemas.microsoft.com/office/drawing/2014/main" id="{AD10F1D7-6207-4377-B477-09A2C559BDC9}"/>
            </a:ext>
          </a:extLst>
        </xdr:cNvPr>
        <xdr:cNvSpPr/>
      </xdr:nvSpPr>
      <xdr:spPr>
        <a:xfrm>
          <a:off x="11747500" y="457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161188</xdr:rowOff>
    </xdr:from>
    <xdr:to>
      <xdr:col>64</xdr:col>
      <xdr:colOff>73025</xdr:colOff>
      <xdr:row>27</xdr:row>
      <xdr:rowOff>317</xdr:rowOff>
    </xdr:to>
    <xdr:cxnSp macro="">
      <xdr:nvCxnSpPr>
        <xdr:cNvPr id="159" name="直線コネクタ 158">
          <a:extLst>
            <a:ext uri="{FF2B5EF4-FFF2-40B4-BE49-F238E27FC236}">
              <a16:creationId xmlns:a16="http://schemas.microsoft.com/office/drawing/2014/main" id="{0FE21D25-01CD-467B-B122-44AEF4EDB3C9}"/>
            </a:ext>
          </a:extLst>
        </xdr:cNvPr>
        <xdr:cNvCxnSpPr/>
      </xdr:nvCxnSpPr>
      <xdr:spPr>
        <a:xfrm flipV="1">
          <a:off x="11798300" y="4618888"/>
          <a:ext cx="762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142346</xdr:rowOff>
    </xdr:from>
    <xdr:ext cx="469744" cy="259045"/>
    <xdr:sp macro="" textlink="">
      <xdr:nvSpPr>
        <xdr:cNvPr id="160" name="n_1aveValue債務償還比率">
          <a:extLst>
            <a:ext uri="{FF2B5EF4-FFF2-40B4-BE49-F238E27FC236}">
              <a16:creationId xmlns:a16="http://schemas.microsoft.com/office/drawing/2014/main" id="{7E147A4D-7401-4E20-BD3A-9BC3D6B6CA06}"/>
            </a:ext>
          </a:extLst>
        </xdr:cNvPr>
        <xdr:cNvSpPr txBox="1"/>
      </xdr:nvSpPr>
      <xdr:spPr>
        <a:xfrm>
          <a:off x="13836727" y="528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24249</xdr:rowOff>
    </xdr:from>
    <xdr:ext cx="469744" cy="259045"/>
    <xdr:sp macro="" textlink="">
      <xdr:nvSpPr>
        <xdr:cNvPr id="161" name="n_2aveValue債務償還比率">
          <a:extLst>
            <a:ext uri="{FF2B5EF4-FFF2-40B4-BE49-F238E27FC236}">
              <a16:creationId xmlns:a16="http://schemas.microsoft.com/office/drawing/2014/main" id="{5D116EDA-33F0-4D02-B15E-87397B879C13}"/>
            </a:ext>
          </a:extLst>
        </xdr:cNvPr>
        <xdr:cNvSpPr txBox="1"/>
      </xdr:nvSpPr>
      <xdr:spPr>
        <a:xfrm>
          <a:off x="13087427" y="516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142320</xdr:rowOff>
    </xdr:from>
    <xdr:ext cx="469744" cy="259045"/>
    <xdr:sp macro="" textlink="">
      <xdr:nvSpPr>
        <xdr:cNvPr id="162" name="n_3aveValue債務償還比率">
          <a:extLst>
            <a:ext uri="{FF2B5EF4-FFF2-40B4-BE49-F238E27FC236}">
              <a16:creationId xmlns:a16="http://schemas.microsoft.com/office/drawing/2014/main" id="{F679C4B8-DFD3-4612-8332-00563572432C}"/>
            </a:ext>
          </a:extLst>
        </xdr:cNvPr>
        <xdr:cNvSpPr txBox="1"/>
      </xdr:nvSpPr>
      <xdr:spPr>
        <a:xfrm>
          <a:off x="12325427" y="545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38879</xdr:rowOff>
    </xdr:from>
    <xdr:ext cx="469744" cy="259045"/>
    <xdr:sp macro="" textlink="">
      <xdr:nvSpPr>
        <xdr:cNvPr id="163" name="n_4aveValue債務償還比率">
          <a:extLst>
            <a:ext uri="{FF2B5EF4-FFF2-40B4-BE49-F238E27FC236}">
              <a16:creationId xmlns:a16="http://schemas.microsoft.com/office/drawing/2014/main" id="{CE599BBF-7F6F-40FD-97EB-A2DC9599F5E5}"/>
            </a:ext>
          </a:extLst>
        </xdr:cNvPr>
        <xdr:cNvSpPr txBox="1"/>
      </xdr:nvSpPr>
      <xdr:spPr>
        <a:xfrm>
          <a:off x="11563427" y="552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39362</xdr:rowOff>
    </xdr:from>
    <xdr:ext cx="469744" cy="259045"/>
    <xdr:sp macro="" textlink="">
      <xdr:nvSpPr>
        <xdr:cNvPr id="164" name="n_1mainValue債務償還比率">
          <a:extLst>
            <a:ext uri="{FF2B5EF4-FFF2-40B4-BE49-F238E27FC236}">
              <a16:creationId xmlns:a16="http://schemas.microsoft.com/office/drawing/2014/main" id="{838E0F30-4B9C-4590-BB6C-7FF13F35B5D6}"/>
            </a:ext>
          </a:extLst>
        </xdr:cNvPr>
        <xdr:cNvSpPr txBox="1"/>
      </xdr:nvSpPr>
      <xdr:spPr>
        <a:xfrm>
          <a:off x="13836727" y="432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13454</xdr:rowOff>
    </xdr:from>
    <xdr:ext cx="469744" cy="259045"/>
    <xdr:sp macro="" textlink="">
      <xdr:nvSpPr>
        <xdr:cNvPr id="165" name="n_2mainValue債務償還比率">
          <a:extLst>
            <a:ext uri="{FF2B5EF4-FFF2-40B4-BE49-F238E27FC236}">
              <a16:creationId xmlns:a16="http://schemas.microsoft.com/office/drawing/2014/main" id="{3A3EE0C6-626A-44D6-8CB1-F0D80742BD98}"/>
            </a:ext>
          </a:extLst>
        </xdr:cNvPr>
        <xdr:cNvSpPr txBox="1"/>
      </xdr:nvSpPr>
      <xdr:spPr>
        <a:xfrm>
          <a:off x="13087427" y="429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57065</xdr:rowOff>
    </xdr:from>
    <xdr:ext cx="469744" cy="259045"/>
    <xdr:sp macro="" textlink="">
      <xdr:nvSpPr>
        <xdr:cNvPr id="166" name="n_3mainValue債務償還比率">
          <a:extLst>
            <a:ext uri="{FF2B5EF4-FFF2-40B4-BE49-F238E27FC236}">
              <a16:creationId xmlns:a16="http://schemas.microsoft.com/office/drawing/2014/main" id="{335B59F3-5E1C-46AD-8078-5A95760EFA03}"/>
            </a:ext>
          </a:extLst>
        </xdr:cNvPr>
        <xdr:cNvSpPr txBox="1"/>
      </xdr:nvSpPr>
      <xdr:spPr>
        <a:xfrm>
          <a:off x="12325427" y="434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67644</xdr:rowOff>
    </xdr:from>
    <xdr:ext cx="469744" cy="259045"/>
    <xdr:sp macro="" textlink="">
      <xdr:nvSpPr>
        <xdr:cNvPr id="167" name="n_4mainValue債務償還比率">
          <a:extLst>
            <a:ext uri="{FF2B5EF4-FFF2-40B4-BE49-F238E27FC236}">
              <a16:creationId xmlns:a16="http://schemas.microsoft.com/office/drawing/2014/main" id="{A0642868-47B9-4B78-B894-A48EAD1A0867}"/>
            </a:ext>
          </a:extLst>
        </xdr:cNvPr>
        <xdr:cNvSpPr txBox="1"/>
      </xdr:nvSpPr>
      <xdr:spPr>
        <a:xfrm>
          <a:off x="11563427" y="435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3D779E02-20E1-40DE-A55A-95030667629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A7388553-5FC3-4BEC-B34D-493C6DB59B3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C6F79DB4-008D-4887-B9B1-B163819A840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F9D9F378-E198-4503-80C5-DFF476DD33C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59DCF9C5-CE62-4D31-80BE-E8A799D1B36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B561935E-201B-4242-9E12-E1B2347F80F7}"/>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B33AAF-A196-4977-A648-E13FAE19D3D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689367-793D-43B8-9AF2-6B251A038E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9B2A35-2952-4FD0-B5B0-2239B171B2F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B0FDDB-E9C9-4598-A987-46F2718F40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E7D596-8BE0-4129-9AF7-473251B23C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16E817-C1CE-4382-96EB-FD44A72E2D2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09A1C6-1B63-47D7-BEA8-161026B19F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E7DC791-424F-45DB-9EE4-F88F96B563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689F0D-2B80-452F-AC58-10F4D78461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DC079F-EEC1-461A-A188-F47CACC53B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266E0A2-2C77-4841-A3AB-2B315D9D5B1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4B89DC-1854-482C-807C-40508CD9B09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7A231A-23F8-4BEA-A670-948A8612C5E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A8D2B9-20BB-42AB-BB7B-E2D0FE451B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BFB3B7-503B-46BB-A6B7-1621709167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0B4BABD-B700-4941-9C19-D286D854C6A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4BE19C-EBEB-4324-92BF-8FEE6FC2E8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9E175C-780D-45A8-B485-9F3EB7AFF1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C20394-6431-4D7A-A9ED-BDA1BE06B4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8B44A9-48F0-475C-88B3-C8558DC7A1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B43494D-D2C7-4D6B-A943-DCED1AF739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3A8ED1-37E9-4384-BC2D-142E62DF80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8DDA4E-2057-4051-9D02-EE57F5D2E47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FF1D2A-C90D-4D8F-893D-C05B5F9AC79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962FC8-21D8-4A39-B21A-2CBB6FDB28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542080-4843-42F9-9E10-79D8C9C7CC5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A10E8E-C733-498D-81AF-8128914F17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BE27B0-EDDF-4315-9AB4-DFA4A440733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35D03B-E92F-4EEB-8E2E-4F9111DA022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4B650F-D272-4919-ADCC-63AE827433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AEA8CA-4773-409A-939E-61323A9E8C3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A8F352-B9D5-49E6-80E4-F09FC4108B4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B9C627-C3B2-4017-8E2D-DEA1FF8E497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46A790-36C3-4672-BD16-57324E56AFF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259060-61D2-4D92-94E8-5898F202CF7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4769FB-A7DC-4434-802D-B91E5F3673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1424FA-4DE6-4EDA-BC2C-7B6BF23EEA2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2D01DEB-875C-4BF5-98AA-669899B1A3D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D4C768-3302-4BA7-98F8-CB0CAE031B5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3DE582E-4A79-48AE-B82F-35D92584A3F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97473D-FA90-46A4-9CDD-746B0977ED4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FBC500-68CA-4CCE-A4F5-CA25EA643BF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6DD170E-6D3A-4388-9C07-B6B5265CB94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60D013C-D183-4F9F-97BA-1667E4476829}"/>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BFD146A-D5BB-48C9-A7A5-3BBE8A59E36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B48ABFA-BDC6-4E6F-B40F-C9F824E22D2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552DFE4-3770-4345-8105-CFA98DD5B78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89C9C54-9ECD-4F92-AAEF-F93E99DEC52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7FA442D-8BE4-4DA9-9644-23FAA3565CE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4706583-5956-40F8-AEFF-F126C9D8901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01151A8-884D-456F-A17A-07F211FAE5B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70620374-8766-4DD5-9081-DCC52A3F641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FC0C735-C94A-43FE-9C6C-7D8B78C85E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E25B0093-DC79-4D3F-9665-2ABBD467AD34}"/>
            </a:ext>
          </a:extLst>
        </xdr:cNvPr>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A9B22ECE-A041-4968-8B95-0DD0E0999A2F}"/>
            </a:ext>
          </a:extLst>
        </xdr:cNvPr>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9AB06808-A333-410E-9921-9020FE1C3F1A}"/>
            </a:ext>
          </a:extLst>
        </xdr:cNvPr>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E7A95D0C-F256-428F-B87A-AFF92F53CCBC}"/>
            </a:ext>
          </a:extLst>
        </xdr:cNvPr>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BE811C61-8968-49E1-AE91-0E902A05B317}"/>
            </a:ext>
          </a:extLst>
        </xdr:cNvPr>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01381BA7-DF41-41E2-9F2F-7825C73697C8}"/>
            </a:ext>
          </a:extLst>
        </xdr:cNvPr>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9D71FCB1-5B52-4B9B-A473-0E57BE3E1E70}"/>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6D4DA057-00EA-48B8-BED0-D9321AAF0E12}"/>
            </a:ext>
          </a:extLst>
        </xdr:cNvPr>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1528AE7E-3492-4095-A139-5811859D5E37}"/>
            </a:ext>
          </a:extLst>
        </xdr:cNvPr>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3C305A93-87C8-4EBD-AD84-24AF8905307E}"/>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B3634428-1E5C-4666-AEA8-E8589EB538BB}"/>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9BA25EB-56F4-4D86-9315-C3B9A4DB42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A11A53F-8474-4894-8791-9CFD8FB3520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E4DF65E-845E-4C0E-8645-F098613C5F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75896F-4BEC-485A-B784-55F81FD057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7A93D45-E39C-4160-AB6C-08B0071EE3A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93980</xdr:rowOff>
    </xdr:from>
    <xdr:to>
      <xdr:col>24</xdr:col>
      <xdr:colOff>114300</xdr:colOff>
      <xdr:row>40</xdr:row>
      <xdr:rowOff>24130</xdr:rowOff>
    </xdr:to>
    <xdr:sp macro="" textlink="">
      <xdr:nvSpPr>
        <xdr:cNvPr id="71" name="楕円 70">
          <a:extLst>
            <a:ext uri="{FF2B5EF4-FFF2-40B4-BE49-F238E27FC236}">
              <a16:creationId xmlns:a16="http://schemas.microsoft.com/office/drawing/2014/main" id="{286DC5F4-C0D8-48C8-822D-F1736CBB3AF9}"/>
            </a:ext>
          </a:extLst>
        </xdr:cNvPr>
        <xdr:cNvSpPr/>
      </xdr:nvSpPr>
      <xdr:spPr>
        <a:xfrm>
          <a:off x="4584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72407</xdr:rowOff>
    </xdr:from>
    <xdr:ext cx="405111" cy="259045"/>
    <xdr:sp macro="" textlink="">
      <xdr:nvSpPr>
        <xdr:cNvPr id="72" name="【道路】&#10;有形固定資産減価償却率該当値テキスト">
          <a:extLst>
            <a:ext uri="{FF2B5EF4-FFF2-40B4-BE49-F238E27FC236}">
              <a16:creationId xmlns:a16="http://schemas.microsoft.com/office/drawing/2014/main" id="{E83F0039-42FD-4C09-94DD-76510434E4D1}"/>
            </a:ext>
          </a:extLst>
        </xdr:cNvPr>
        <xdr:cNvSpPr txBox="1"/>
      </xdr:nvSpPr>
      <xdr:spPr>
        <a:xfrm>
          <a:off x="4673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87122</xdr:rowOff>
    </xdr:from>
    <xdr:to>
      <xdr:col>20</xdr:col>
      <xdr:colOff>38100</xdr:colOff>
      <xdr:row>40</xdr:row>
      <xdr:rowOff>17272</xdr:rowOff>
    </xdr:to>
    <xdr:sp macro="" textlink="">
      <xdr:nvSpPr>
        <xdr:cNvPr id="73" name="楕円 72">
          <a:extLst>
            <a:ext uri="{FF2B5EF4-FFF2-40B4-BE49-F238E27FC236}">
              <a16:creationId xmlns:a16="http://schemas.microsoft.com/office/drawing/2014/main" id="{0980E6C6-C757-45FE-B192-6D79F19B29D1}"/>
            </a:ext>
          </a:extLst>
        </xdr:cNvPr>
        <xdr:cNvSpPr/>
      </xdr:nvSpPr>
      <xdr:spPr>
        <a:xfrm>
          <a:off x="3746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137922</xdr:rowOff>
    </xdr:from>
    <xdr:to>
      <xdr:col>24</xdr:col>
      <xdr:colOff>63500</xdr:colOff>
      <xdr:row>39</xdr:row>
      <xdr:rowOff>144780</xdr:rowOff>
    </xdr:to>
    <xdr:cxnSp macro="">
      <xdr:nvCxnSpPr>
        <xdr:cNvPr id="74" name="直線コネクタ 73">
          <a:extLst>
            <a:ext uri="{FF2B5EF4-FFF2-40B4-BE49-F238E27FC236}">
              <a16:creationId xmlns:a16="http://schemas.microsoft.com/office/drawing/2014/main" id="{DEE4EDFF-26D1-41B1-8B3A-FC4FD4D5ADE6}"/>
            </a:ext>
          </a:extLst>
        </xdr:cNvPr>
        <xdr:cNvCxnSpPr/>
      </xdr:nvCxnSpPr>
      <xdr:spPr>
        <a:xfrm>
          <a:off x="3797300" y="682447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73406</xdr:rowOff>
    </xdr:from>
    <xdr:to>
      <xdr:col>15</xdr:col>
      <xdr:colOff>101600</xdr:colOff>
      <xdr:row>40</xdr:row>
      <xdr:rowOff>3556</xdr:rowOff>
    </xdr:to>
    <xdr:sp macro="" textlink="">
      <xdr:nvSpPr>
        <xdr:cNvPr id="75" name="楕円 74">
          <a:extLst>
            <a:ext uri="{FF2B5EF4-FFF2-40B4-BE49-F238E27FC236}">
              <a16:creationId xmlns:a16="http://schemas.microsoft.com/office/drawing/2014/main" id="{08569505-B6A0-4AD6-9B0A-2179C7E60459}"/>
            </a:ext>
          </a:extLst>
        </xdr:cNvPr>
        <xdr:cNvSpPr/>
      </xdr:nvSpPr>
      <xdr:spPr>
        <a:xfrm>
          <a:off x="2857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124206</xdr:rowOff>
    </xdr:from>
    <xdr:to>
      <xdr:col>19</xdr:col>
      <xdr:colOff>177800</xdr:colOff>
      <xdr:row>39</xdr:row>
      <xdr:rowOff>137922</xdr:rowOff>
    </xdr:to>
    <xdr:cxnSp macro="">
      <xdr:nvCxnSpPr>
        <xdr:cNvPr id="76" name="直線コネクタ 75">
          <a:extLst>
            <a:ext uri="{FF2B5EF4-FFF2-40B4-BE49-F238E27FC236}">
              <a16:creationId xmlns:a16="http://schemas.microsoft.com/office/drawing/2014/main" id="{17A0EB16-BBB7-4D28-8E40-065010F4BF39}"/>
            </a:ext>
          </a:extLst>
        </xdr:cNvPr>
        <xdr:cNvCxnSpPr/>
      </xdr:nvCxnSpPr>
      <xdr:spPr>
        <a:xfrm>
          <a:off x="2908300" y="6810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64262</xdr:rowOff>
    </xdr:from>
    <xdr:to>
      <xdr:col>10</xdr:col>
      <xdr:colOff>165100</xdr:colOff>
      <xdr:row>39</xdr:row>
      <xdr:rowOff>165862</xdr:rowOff>
    </xdr:to>
    <xdr:sp macro="" textlink="">
      <xdr:nvSpPr>
        <xdr:cNvPr id="77" name="楕円 76">
          <a:extLst>
            <a:ext uri="{FF2B5EF4-FFF2-40B4-BE49-F238E27FC236}">
              <a16:creationId xmlns:a16="http://schemas.microsoft.com/office/drawing/2014/main" id="{53485AAB-C734-40E5-929F-6F163823D440}"/>
            </a:ext>
          </a:extLst>
        </xdr:cNvPr>
        <xdr:cNvSpPr/>
      </xdr:nvSpPr>
      <xdr:spPr>
        <a:xfrm>
          <a:off x="1968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115062</xdr:rowOff>
    </xdr:from>
    <xdr:to>
      <xdr:col>15</xdr:col>
      <xdr:colOff>50800</xdr:colOff>
      <xdr:row>39</xdr:row>
      <xdr:rowOff>124206</xdr:rowOff>
    </xdr:to>
    <xdr:cxnSp macro="">
      <xdr:nvCxnSpPr>
        <xdr:cNvPr id="78" name="直線コネクタ 77">
          <a:extLst>
            <a:ext uri="{FF2B5EF4-FFF2-40B4-BE49-F238E27FC236}">
              <a16:creationId xmlns:a16="http://schemas.microsoft.com/office/drawing/2014/main" id="{0D4B87AF-68EF-4176-9BA0-A0B3BF795AFE}"/>
            </a:ext>
          </a:extLst>
        </xdr:cNvPr>
        <xdr:cNvCxnSpPr/>
      </xdr:nvCxnSpPr>
      <xdr:spPr>
        <a:xfrm>
          <a:off x="2019300" y="6801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64262</xdr:rowOff>
    </xdr:from>
    <xdr:to>
      <xdr:col>6</xdr:col>
      <xdr:colOff>38100</xdr:colOff>
      <xdr:row>39</xdr:row>
      <xdr:rowOff>165862</xdr:rowOff>
    </xdr:to>
    <xdr:sp macro="" textlink="">
      <xdr:nvSpPr>
        <xdr:cNvPr id="79" name="楕円 78">
          <a:extLst>
            <a:ext uri="{FF2B5EF4-FFF2-40B4-BE49-F238E27FC236}">
              <a16:creationId xmlns:a16="http://schemas.microsoft.com/office/drawing/2014/main" id="{D3E70CD5-4B7C-4061-A19E-B1C74F493BF9}"/>
            </a:ext>
          </a:extLst>
        </xdr:cNvPr>
        <xdr:cNvSpPr/>
      </xdr:nvSpPr>
      <xdr:spPr>
        <a:xfrm>
          <a:off x="1079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115062</xdr:rowOff>
    </xdr:from>
    <xdr:to>
      <xdr:col>10</xdr:col>
      <xdr:colOff>114300</xdr:colOff>
      <xdr:row>39</xdr:row>
      <xdr:rowOff>115062</xdr:rowOff>
    </xdr:to>
    <xdr:cxnSp macro="">
      <xdr:nvCxnSpPr>
        <xdr:cNvPr id="80" name="直線コネクタ 79">
          <a:extLst>
            <a:ext uri="{FF2B5EF4-FFF2-40B4-BE49-F238E27FC236}">
              <a16:creationId xmlns:a16="http://schemas.microsoft.com/office/drawing/2014/main" id="{54607B49-0B62-470C-8C4A-682DB5C42240}"/>
            </a:ext>
          </a:extLst>
        </xdr:cNvPr>
        <xdr:cNvCxnSpPr/>
      </xdr:nvCxnSpPr>
      <xdr:spPr>
        <a:xfrm>
          <a:off x="1130300" y="6801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57FDBE06-015F-4057-9DAA-82411D6E8CB5}"/>
            </a:ext>
          </a:extLst>
        </xdr:cNvPr>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7529CE8E-2DB1-4378-BF5C-7F528BC45116}"/>
            </a:ext>
          </a:extLst>
        </xdr:cNvPr>
        <xdr:cNvSpPr txBox="1"/>
      </xdr:nvSpPr>
      <xdr:spPr>
        <a:xfrm>
          <a:off x="27057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362F71F3-49A2-4756-9255-FAC3AFE7489C}"/>
            </a:ext>
          </a:extLst>
        </xdr:cNvPr>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id="{FC49E6C9-113C-4DBB-BC3B-F61A012C2356}"/>
            </a:ext>
          </a:extLst>
        </xdr:cNvPr>
        <xdr:cNvSpPr txBox="1"/>
      </xdr:nvSpPr>
      <xdr:spPr>
        <a:xfrm>
          <a:off x="927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8399</xdr:rowOff>
    </xdr:from>
    <xdr:ext cx="405111" cy="259045"/>
    <xdr:sp macro="" textlink="">
      <xdr:nvSpPr>
        <xdr:cNvPr id="85" name="n_1mainValue【道路】&#10;有形固定資産減価償却率">
          <a:extLst>
            <a:ext uri="{FF2B5EF4-FFF2-40B4-BE49-F238E27FC236}">
              <a16:creationId xmlns:a16="http://schemas.microsoft.com/office/drawing/2014/main" id="{91BA7076-8D82-4DC3-884C-8E4E0955E9D9}"/>
            </a:ext>
          </a:extLst>
        </xdr:cNvPr>
        <xdr:cNvSpPr txBox="1"/>
      </xdr:nvSpPr>
      <xdr:spPr>
        <a:xfrm>
          <a:off x="35820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166133</xdr:rowOff>
    </xdr:from>
    <xdr:ext cx="405111" cy="259045"/>
    <xdr:sp macro="" textlink="">
      <xdr:nvSpPr>
        <xdr:cNvPr id="86" name="n_2mainValue【道路】&#10;有形固定資産減価償却率">
          <a:extLst>
            <a:ext uri="{FF2B5EF4-FFF2-40B4-BE49-F238E27FC236}">
              <a16:creationId xmlns:a16="http://schemas.microsoft.com/office/drawing/2014/main" id="{A462AA66-99F9-4161-A1B6-D79B637A277F}"/>
            </a:ext>
          </a:extLst>
        </xdr:cNvPr>
        <xdr:cNvSpPr txBox="1"/>
      </xdr:nvSpPr>
      <xdr:spPr>
        <a:xfrm>
          <a:off x="2705744" y="685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156989</xdr:rowOff>
    </xdr:from>
    <xdr:ext cx="405111" cy="259045"/>
    <xdr:sp macro="" textlink="">
      <xdr:nvSpPr>
        <xdr:cNvPr id="87" name="n_3mainValue【道路】&#10;有形固定資産減価償却率">
          <a:extLst>
            <a:ext uri="{FF2B5EF4-FFF2-40B4-BE49-F238E27FC236}">
              <a16:creationId xmlns:a16="http://schemas.microsoft.com/office/drawing/2014/main" id="{43EF1766-B02C-4654-A97F-5ADFD82EE198}"/>
            </a:ext>
          </a:extLst>
        </xdr:cNvPr>
        <xdr:cNvSpPr txBox="1"/>
      </xdr:nvSpPr>
      <xdr:spPr>
        <a:xfrm>
          <a:off x="18167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156989</xdr:rowOff>
    </xdr:from>
    <xdr:ext cx="405111" cy="259045"/>
    <xdr:sp macro="" textlink="">
      <xdr:nvSpPr>
        <xdr:cNvPr id="88" name="n_4mainValue【道路】&#10;有形固定資産減価償却率">
          <a:extLst>
            <a:ext uri="{FF2B5EF4-FFF2-40B4-BE49-F238E27FC236}">
              <a16:creationId xmlns:a16="http://schemas.microsoft.com/office/drawing/2014/main" id="{DB6CF2F0-8AF3-46B7-842F-A3AA551125DA}"/>
            </a:ext>
          </a:extLst>
        </xdr:cNvPr>
        <xdr:cNvSpPr txBox="1"/>
      </xdr:nvSpPr>
      <xdr:spPr>
        <a:xfrm>
          <a:off x="9277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D38FA51-02BF-467D-8BB1-F7C0339734F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9F358CA-149E-4502-AF51-FC9AE63556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59A8167-7E39-4D10-A3AB-BEFFFDD843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9334427-D5DA-461A-9811-F7A43128E78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0E10B28-A8A1-434C-9600-579053DA3B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7F12ED5-8182-4DAC-89AA-00343BC167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3600D44-7A3E-43DA-ACF6-3956FA416F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D94D250-021E-4A26-B439-122796A436B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2DF5C76-2098-41BF-8D04-094004428D3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DFAD816-9B3E-4C1B-BDF2-64AE238861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8E684428-0B6E-4540-BF06-444714F43EA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85F844E1-2E02-440B-A478-26C4B023A45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7CB54CAA-596B-43B1-9F66-EB3FED4B0BA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4832DA60-B8C5-494C-BC58-2CAC606276E7}"/>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DDC6AD8A-7D29-44EE-B81E-7C9ED73885A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82383F19-3F31-4A9E-BE48-B198CC52EA4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7E8C545-7FF0-432B-9F0F-1FB7355D63F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B1606E4E-2809-4F50-92D8-BE96102A8575}"/>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6B0BCA1-D9F4-43B4-87BE-F6DE050CA7F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B2192AC7-6981-4E57-B870-7A19C4637E4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76DCF01B-BB62-4D55-BE38-2F67EF98CE3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3C43C162-C259-4603-9C5C-E45C9DBB1D26}"/>
            </a:ext>
          </a:extLst>
        </xdr:cNvPr>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7475740F-10D4-46B8-A480-637613E159B3}"/>
            </a:ext>
          </a:extLst>
        </xdr:cNvPr>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9391EBCA-2B56-465F-9D63-5512CF2F9886}"/>
            </a:ext>
          </a:extLst>
        </xdr:cNvPr>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F7B9BE5C-0DDC-48D7-826A-6501291A3645}"/>
            </a:ext>
          </a:extLst>
        </xdr:cNvPr>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730E0217-8D55-49F3-98E9-C4FDB73F8032}"/>
            </a:ext>
          </a:extLst>
        </xdr:cNvPr>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a:extLst>
            <a:ext uri="{FF2B5EF4-FFF2-40B4-BE49-F238E27FC236}">
              <a16:creationId xmlns:a16="http://schemas.microsoft.com/office/drawing/2014/main" id="{A972649D-E7E4-45AA-B5FF-E1D6320E0B0F}"/>
            </a:ext>
          </a:extLst>
        </xdr:cNvPr>
        <xdr:cNvSpPr txBox="1"/>
      </xdr:nvSpPr>
      <xdr:spPr>
        <a:xfrm>
          <a:off x="10515600" y="6776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4AFBB45B-8894-4DFD-AF87-CCCA40FA41DB}"/>
            </a:ext>
          </a:extLst>
        </xdr:cNvPr>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9F7A7C13-B347-4868-B4B6-9607C1F435E8}"/>
            </a:ext>
          </a:extLst>
        </xdr:cNvPr>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3AA0A249-8C5A-44CC-A1E4-A26B4E21F14B}"/>
            </a:ext>
          </a:extLst>
        </xdr:cNvPr>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30D259DB-EFF9-447F-88D2-9D8B2F752B17}"/>
            </a:ext>
          </a:extLst>
        </xdr:cNvPr>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81DE64DD-F858-4A17-AA1D-D8B4D1BE28DE}"/>
            </a:ext>
          </a:extLst>
        </xdr:cNvPr>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9A2A066-1C9E-4B1E-9AB3-CA9CBE9178F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0223DDA-9D9B-4228-A22C-5FFC43A545F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E0E44A5-B00E-4507-92E2-9BD271DDCBB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AEE0F2A-94A2-412A-AC1C-807C11AC2D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37BFECB-A012-4B8F-ACF6-CE6E05606A3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98232</xdr:rowOff>
    </xdr:from>
    <xdr:to>
      <xdr:col>55</xdr:col>
      <xdr:colOff>50800</xdr:colOff>
      <xdr:row>40</xdr:row>
      <xdr:rowOff>28382</xdr:rowOff>
    </xdr:to>
    <xdr:sp macro="" textlink="">
      <xdr:nvSpPr>
        <xdr:cNvPr id="126" name="楕円 125">
          <a:extLst>
            <a:ext uri="{FF2B5EF4-FFF2-40B4-BE49-F238E27FC236}">
              <a16:creationId xmlns:a16="http://schemas.microsoft.com/office/drawing/2014/main" id="{AE7F40DB-8177-4EF5-B8B3-812F1620F442}"/>
            </a:ext>
          </a:extLst>
        </xdr:cNvPr>
        <xdr:cNvSpPr/>
      </xdr:nvSpPr>
      <xdr:spPr>
        <a:xfrm>
          <a:off x="10426700" y="67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121109</xdr:rowOff>
    </xdr:from>
    <xdr:ext cx="469744" cy="259045"/>
    <xdr:sp macro="" textlink="">
      <xdr:nvSpPr>
        <xdr:cNvPr id="127" name="【道路】&#10;一人当たり延長該当値テキスト">
          <a:extLst>
            <a:ext uri="{FF2B5EF4-FFF2-40B4-BE49-F238E27FC236}">
              <a16:creationId xmlns:a16="http://schemas.microsoft.com/office/drawing/2014/main" id="{7A9A8B7B-A132-47C5-A837-BBEC583EB027}"/>
            </a:ext>
          </a:extLst>
        </xdr:cNvPr>
        <xdr:cNvSpPr txBox="1"/>
      </xdr:nvSpPr>
      <xdr:spPr>
        <a:xfrm>
          <a:off x="10515600" y="663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100564</xdr:rowOff>
    </xdr:from>
    <xdr:to>
      <xdr:col>50</xdr:col>
      <xdr:colOff>165100</xdr:colOff>
      <xdr:row>40</xdr:row>
      <xdr:rowOff>30714</xdr:rowOff>
    </xdr:to>
    <xdr:sp macro="" textlink="">
      <xdr:nvSpPr>
        <xdr:cNvPr id="128" name="楕円 127">
          <a:extLst>
            <a:ext uri="{FF2B5EF4-FFF2-40B4-BE49-F238E27FC236}">
              <a16:creationId xmlns:a16="http://schemas.microsoft.com/office/drawing/2014/main" id="{278C79F3-3C2A-460F-9D26-9871FB81F4B5}"/>
            </a:ext>
          </a:extLst>
        </xdr:cNvPr>
        <xdr:cNvSpPr/>
      </xdr:nvSpPr>
      <xdr:spPr>
        <a:xfrm>
          <a:off x="9588500" y="67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149032</xdr:rowOff>
    </xdr:from>
    <xdr:to>
      <xdr:col>55</xdr:col>
      <xdr:colOff>0</xdr:colOff>
      <xdr:row>39</xdr:row>
      <xdr:rowOff>151364</xdr:rowOff>
    </xdr:to>
    <xdr:cxnSp macro="">
      <xdr:nvCxnSpPr>
        <xdr:cNvPr id="129" name="直線コネクタ 128">
          <a:extLst>
            <a:ext uri="{FF2B5EF4-FFF2-40B4-BE49-F238E27FC236}">
              <a16:creationId xmlns:a16="http://schemas.microsoft.com/office/drawing/2014/main" id="{62EBB55D-098D-493A-B962-EEFD27A58BD1}"/>
            </a:ext>
          </a:extLst>
        </xdr:cNvPr>
        <xdr:cNvCxnSpPr/>
      </xdr:nvCxnSpPr>
      <xdr:spPr>
        <a:xfrm flipV="1">
          <a:off x="9639300" y="6835582"/>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100792</xdr:rowOff>
    </xdr:from>
    <xdr:to>
      <xdr:col>46</xdr:col>
      <xdr:colOff>38100</xdr:colOff>
      <xdr:row>40</xdr:row>
      <xdr:rowOff>30942</xdr:rowOff>
    </xdr:to>
    <xdr:sp macro="" textlink="">
      <xdr:nvSpPr>
        <xdr:cNvPr id="130" name="楕円 129">
          <a:extLst>
            <a:ext uri="{FF2B5EF4-FFF2-40B4-BE49-F238E27FC236}">
              <a16:creationId xmlns:a16="http://schemas.microsoft.com/office/drawing/2014/main" id="{36663329-B034-4A9F-926E-982B11AC4784}"/>
            </a:ext>
          </a:extLst>
        </xdr:cNvPr>
        <xdr:cNvSpPr/>
      </xdr:nvSpPr>
      <xdr:spPr>
        <a:xfrm>
          <a:off x="8699500" y="678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151364</xdr:rowOff>
    </xdr:from>
    <xdr:to>
      <xdr:col>50</xdr:col>
      <xdr:colOff>114300</xdr:colOff>
      <xdr:row>39</xdr:row>
      <xdr:rowOff>151592</xdr:rowOff>
    </xdr:to>
    <xdr:cxnSp macro="">
      <xdr:nvCxnSpPr>
        <xdr:cNvPr id="131" name="直線コネクタ 130">
          <a:extLst>
            <a:ext uri="{FF2B5EF4-FFF2-40B4-BE49-F238E27FC236}">
              <a16:creationId xmlns:a16="http://schemas.microsoft.com/office/drawing/2014/main" id="{A21017EA-F29F-40D9-89BA-36CFF5D5F20F}"/>
            </a:ext>
          </a:extLst>
        </xdr:cNvPr>
        <xdr:cNvCxnSpPr/>
      </xdr:nvCxnSpPr>
      <xdr:spPr>
        <a:xfrm flipV="1">
          <a:off x="8750300" y="683791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102804</xdr:rowOff>
    </xdr:from>
    <xdr:to>
      <xdr:col>41</xdr:col>
      <xdr:colOff>101600</xdr:colOff>
      <xdr:row>40</xdr:row>
      <xdr:rowOff>32954</xdr:rowOff>
    </xdr:to>
    <xdr:sp macro="" textlink="">
      <xdr:nvSpPr>
        <xdr:cNvPr id="132" name="楕円 131">
          <a:extLst>
            <a:ext uri="{FF2B5EF4-FFF2-40B4-BE49-F238E27FC236}">
              <a16:creationId xmlns:a16="http://schemas.microsoft.com/office/drawing/2014/main" id="{838F5E5E-0692-4EE0-B4BD-9DDBD448E76C}"/>
            </a:ext>
          </a:extLst>
        </xdr:cNvPr>
        <xdr:cNvSpPr/>
      </xdr:nvSpPr>
      <xdr:spPr>
        <a:xfrm>
          <a:off x="7810500" y="67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151592</xdr:rowOff>
    </xdr:from>
    <xdr:to>
      <xdr:col>45</xdr:col>
      <xdr:colOff>177800</xdr:colOff>
      <xdr:row>39</xdr:row>
      <xdr:rowOff>153604</xdr:rowOff>
    </xdr:to>
    <xdr:cxnSp macro="">
      <xdr:nvCxnSpPr>
        <xdr:cNvPr id="133" name="直線コネクタ 132">
          <a:extLst>
            <a:ext uri="{FF2B5EF4-FFF2-40B4-BE49-F238E27FC236}">
              <a16:creationId xmlns:a16="http://schemas.microsoft.com/office/drawing/2014/main" id="{936ED727-1FEA-4284-B470-655D49404F5F}"/>
            </a:ext>
          </a:extLst>
        </xdr:cNvPr>
        <xdr:cNvCxnSpPr/>
      </xdr:nvCxnSpPr>
      <xdr:spPr>
        <a:xfrm flipV="1">
          <a:off x="7861300" y="683814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103307</xdr:rowOff>
    </xdr:from>
    <xdr:to>
      <xdr:col>36</xdr:col>
      <xdr:colOff>165100</xdr:colOff>
      <xdr:row>40</xdr:row>
      <xdr:rowOff>33457</xdr:rowOff>
    </xdr:to>
    <xdr:sp macro="" textlink="">
      <xdr:nvSpPr>
        <xdr:cNvPr id="134" name="楕円 133">
          <a:extLst>
            <a:ext uri="{FF2B5EF4-FFF2-40B4-BE49-F238E27FC236}">
              <a16:creationId xmlns:a16="http://schemas.microsoft.com/office/drawing/2014/main" id="{32F57891-61FE-4D9A-83B9-6C897F382789}"/>
            </a:ext>
          </a:extLst>
        </xdr:cNvPr>
        <xdr:cNvSpPr/>
      </xdr:nvSpPr>
      <xdr:spPr>
        <a:xfrm>
          <a:off x="6921500" y="67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153604</xdr:rowOff>
    </xdr:from>
    <xdr:to>
      <xdr:col>41</xdr:col>
      <xdr:colOff>50800</xdr:colOff>
      <xdr:row>39</xdr:row>
      <xdr:rowOff>154107</xdr:rowOff>
    </xdr:to>
    <xdr:cxnSp macro="">
      <xdr:nvCxnSpPr>
        <xdr:cNvPr id="135" name="直線コネクタ 134">
          <a:extLst>
            <a:ext uri="{FF2B5EF4-FFF2-40B4-BE49-F238E27FC236}">
              <a16:creationId xmlns:a16="http://schemas.microsoft.com/office/drawing/2014/main" id="{A0E470C2-8DBF-4F44-B5D4-3AB926EC3248}"/>
            </a:ext>
          </a:extLst>
        </xdr:cNvPr>
        <xdr:cNvCxnSpPr/>
      </xdr:nvCxnSpPr>
      <xdr:spPr>
        <a:xfrm flipV="1">
          <a:off x="6972300" y="684015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a:extLst>
            <a:ext uri="{FF2B5EF4-FFF2-40B4-BE49-F238E27FC236}">
              <a16:creationId xmlns:a16="http://schemas.microsoft.com/office/drawing/2014/main" id="{6EF75926-D0C8-4CF9-87D1-DFE37CA12341}"/>
            </a:ext>
          </a:extLst>
        </xdr:cNvPr>
        <xdr:cNvSpPr txBox="1"/>
      </xdr:nvSpPr>
      <xdr:spPr>
        <a:xfrm>
          <a:off x="9391727" y="68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a:extLst>
            <a:ext uri="{FF2B5EF4-FFF2-40B4-BE49-F238E27FC236}">
              <a16:creationId xmlns:a16="http://schemas.microsoft.com/office/drawing/2014/main" id="{0918537B-6CF9-4CF6-BCB8-C577D05D8821}"/>
            </a:ext>
          </a:extLst>
        </xdr:cNvPr>
        <xdr:cNvSpPr txBox="1"/>
      </xdr:nvSpPr>
      <xdr:spPr>
        <a:xfrm>
          <a:off x="8515427" y="689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a:extLst>
            <a:ext uri="{FF2B5EF4-FFF2-40B4-BE49-F238E27FC236}">
              <a16:creationId xmlns:a16="http://schemas.microsoft.com/office/drawing/2014/main" id="{8084C633-BE63-4E2F-B089-DB0229836729}"/>
            </a:ext>
          </a:extLst>
        </xdr:cNvPr>
        <xdr:cNvSpPr txBox="1"/>
      </xdr:nvSpPr>
      <xdr:spPr>
        <a:xfrm>
          <a:off x="7626427" y="68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a:extLst>
            <a:ext uri="{FF2B5EF4-FFF2-40B4-BE49-F238E27FC236}">
              <a16:creationId xmlns:a16="http://schemas.microsoft.com/office/drawing/2014/main" id="{3095B088-BE0D-4111-9176-751B03F69CF1}"/>
            </a:ext>
          </a:extLst>
        </xdr:cNvPr>
        <xdr:cNvSpPr txBox="1"/>
      </xdr:nvSpPr>
      <xdr:spPr>
        <a:xfrm>
          <a:off x="6737427" y="690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47241</xdr:rowOff>
    </xdr:from>
    <xdr:ext cx="469744" cy="259045"/>
    <xdr:sp macro="" textlink="">
      <xdr:nvSpPr>
        <xdr:cNvPr id="140" name="n_1mainValue【道路】&#10;一人当たり延長">
          <a:extLst>
            <a:ext uri="{FF2B5EF4-FFF2-40B4-BE49-F238E27FC236}">
              <a16:creationId xmlns:a16="http://schemas.microsoft.com/office/drawing/2014/main" id="{B4B4DA57-5CDB-4698-BADF-22F5806F72F2}"/>
            </a:ext>
          </a:extLst>
        </xdr:cNvPr>
        <xdr:cNvSpPr txBox="1"/>
      </xdr:nvSpPr>
      <xdr:spPr>
        <a:xfrm>
          <a:off x="9391727" y="656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47469</xdr:rowOff>
    </xdr:from>
    <xdr:ext cx="469744" cy="259045"/>
    <xdr:sp macro="" textlink="">
      <xdr:nvSpPr>
        <xdr:cNvPr id="141" name="n_2mainValue【道路】&#10;一人当たり延長">
          <a:extLst>
            <a:ext uri="{FF2B5EF4-FFF2-40B4-BE49-F238E27FC236}">
              <a16:creationId xmlns:a16="http://schemas.microsoft.com/office/drawing/2014/main" id="{F1CCC1C3-1A6D-4EBE-B9E6-50A3E0C5E583}"/>
            </a:ext>
          </a:extLst>
        </xdr:cNvPr>
        <xdr:cNvSpPr txBox="1"/>
      </xdr:nvSpPr>
      <xdr:spPr>
        <a:xfrm>
          <a:off x="8515427" y="656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49481</xdr:rowOff>
    </xdr:from>
    <xdr:ext cx="469744" cy="259045"/>
    <xdr:sp macro="" textlink="">
      <xdr:nvSpPr>
        <xdr:cNvPr id="142" name="n_3mainValue【道路】&#10;一人当たり延長">
          <a:extLst>
            <a:ext uri="{FF2B5EF4-FFF2-40B4-BE49-F238E27FC236}">
              <a16:creationId xmlns:a16="http://schemas.microsoft.com/office/drawing/2014/main" id="{3044D83F-267A-431F-8E72-1617D118E2AA}"/>
            </a:ext>
          </a:extLst>
        </xdr:cNvPr>
        <xdr:cNvSpPr txBox="1"/>
      </xdr:nvSpPr>
      <xdr:spPr>
        <a:xfrm>
          <a:off x="7626427" y="656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49984</xdr:rowOff>
    </xdr:from>
    <xdr:ext cx="469744" cy="259045"/>
    <xdr:sp macro="" textlink="">
      <xdr:nvSpPr>
        <xdr:cNvPr id="143" name="n_4mainValue【道路】&#10;一人当たり延長">
          <a:extLst>
            <a:ext uri="{FF2B5EF4-FFF2-40B4-BE49-F238E27FC236}">
              <a16:creationId xmlns:a16="http://schemas.microsoft.com/office/drawing/2014/main" id="{4206DA38-106E-4D4C-82D2-06E4524B33D3}"/>
            </a:ext>
          </a:extLst>
        </xdr:cNvPr>
        <xdr:cNvSpPr txBox="1"/>
      </xdr:nvSpPr>
      <xdr:spPr>
        <a:xfrm>
          <a:off x="6737427" y="656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C70C245-9C49-4AE8-B48D-82D51872EC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B2BA7A6-3D8C-4A9D-BB65-93B7364AFD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AD8097E8-8893-4E54-9650-DC9CDB4AD84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C9B9CCC-DDFE-441D-AC12-61A39A7831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83626299-A657-448D-89AB-F606C37B9A6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D08DBF2-C2FE-40BB-AB98-7D618E7C03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E2C590C7-5995-41C8-BF58-CADAC3AF6A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7B828F8F-1204-42CA-8F95-501E23EBE97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CEEBB94A-4249-4B0B-A896-89795F202E7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D676807B-047C-4FC8-AE3B-92C8256963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46E55A30-9E86-4017-94FB-1888B226EA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26E4F7BD-302F-42FD-9ED0-12BF4679BA0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1028A549-88E9-4D4C-B7AC-3A5E2F2DE43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E119716A-4838-433F-852F-39B72F42BC4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D8E1DF0C-DF3C-4D66-8146-704E698041B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7B34B0B1-BED1-4E57-985C-B1E9B468209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3C4AF8F8-1D03-4980-A8EC-E5B1202039E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8B7E67C0-4D68-4D1A-B0E0-853B1DB0D9B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F0C79A5B-32D3-45C6-B442-BDE2D1F64B4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2A9428BF-5EAF-4116-984E-BEFD14AD145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0DC70AE-7D89-4AA4-BD43-4C354B79B2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23021CF7-42D9-457B-9370-D37058FBB7F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7B90349C-FDFE-4066-8EFF-FB9DD3D9134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A58C689-F7F2-46AD-A79E-DFE4F2210BD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DC26CA27-8660-4F5C-89D8-0808AA461C4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7F314DFE-112A-4FA3-AE4C-9E854DC8B046}"/>
            </a:ext>
          </a:extLst>
        </xdr:cNvPr>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269D1648-E6C1-43BC-8B48-A862700AA1FE}"/>
            </a:ext>
          </a:extLst>
        </xdr:cNvPr>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A23F7A20-BFA1-469A-8F98-A26F59406C97}"/>
            </a:ext>
          </a:extLst>
        </xdr:cNvPr>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BA85A06A-1071-4454-8CD2-230C0335F7AF}"/>
            </a:ext>
          </a:extLst>
        </xdr:cNvPr>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18100698-90E2-467A-BC80-002BC45CE5FF}"/>
            </a:ext>
          </a:extLst>
        </xdr:cNvPr>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3E20E6BF-FDE4-4E61-A102-BDF8C9BDB255}"/>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2DEAC2D3-AA07-485C-A55D-219735F041DB}"/>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00C6FE19-64FA-4679-BCB6-C3B633AFE6D9}"/>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CB93928E-F0CF-46AF-9DD6-D8AA01005117}"/>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DABF7090-5A0F-46DD-9D68-F6BA6D773A28}"/>
            </a:ext>
          </a:extLst>
        </xdr:cNvPr>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5682982A-FC69-4325-A419-6C0EB04DB000}"/>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9A0BB5A-1C38-48AE-954F-4A471E1A8F7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F5E8050-1805-4F07-B120-7347AE63A2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AC31C45-8DA6-4142-A4D1-52B37C14EA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AD63038-B06F-4441-8711-90C711FAB64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7128B2-FC4B-46A8-93E4-4A53AF3367F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73297</xdr:rowOff>
    </xdr:from>
    <xdr:to>
      <xdr:col>24</xdr:col>
      <xdr:colOff>114300</xdr:colOff>
      <xdr:row>62</xdr:row>
      <xdr:rowOff>3447</xdr:rowOff>
    </xdr:to>
    <xdr:sp macro="" textlink="">
      <xdr:nvSpPr>
        <xdr:cNvPr id="185" name="楕円 184">
          <a:extLst>
            <a:ext uri="{FF2B5EF4-FFF2-40B4-BE49-F238E27FC236}">
              <a16:creationId xmlns:a16="http://schemas.microsoft.com/office/drawing/2014/main" id="{55BCEB21-748E-4A28-9F44-37092C873B05}"/>
            </a:ext>
          </a:extLst>
        </xdr:cNvPr>
        <xdr:cNvSpPr/>
      </xdr:nvSpPr>
      <xdr:spPr>
        <a:xfrm>
          <a:off x="45847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51724</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89134EA4-5277-41C6-8FDE-F86419497506}"/>
            </a:ext>
          </a:extLst>
        </xdr:cNvPr>
        <xdr:cNvSpPr txBox="1"/>
      </xdr:nvSpPr>
      <xdr:spPr>
        <a:xfrm>
          <a:off x="4673600"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50437</xdr:rowOff>
    </xdr:from>
    <xdr:to>
      <xdr:col>20</xdr:col>
      <xdr:colOff>38100</xdr:colOff>
      <xdr:row>61</xdr:row>
      <xdr:rowOff>152037</xdr:rowOff>
    </xdr:to>
    <xdr:sp macro="" textlink="">
      <xdr:nvSpPr>
        <xdr:cNvPr id="187" name="楕円 186">
          <a:extLst>
            <a:ext uri="{FF2B5EF4-FFF2-40B4-BE49-F238E27FC236}">
              <a16:creationId xmlns:a16="http://schemas.microsoft.com/office/drawing/2014/main" id="{2E3A4C15-01CB-4F84-ACC4-E61174CDEB22}"/>
            </a:ext>
          </a:extLst>
        </xdr:cNvPr>
        <xdr:cNvSpPr/>
      </xdr:nvSpPr>
      <xdr:spPr>
        <a:xfrm>
          <a:off x="3746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101237</xdr:rowOff>
    </xdr:from>
    <xdr:to>
      <xdr:col>24</xdr:col>
      <xdr:colOff>63500</xdr:colOff>
      <xdr:row>61</xdr:row>
      <xdr:rowOff>124097</xdr:rowOff>
    </xdr:to>
    <xdr:cxnSp macro="">
      <xdr:nvCxnSpPr>
        <xdr:cNvPr id="188" name="直線コネクタ 187">
          <a:extLst>
            <a:ext uri="{FF2B5EF4-FFF2-40B4-BE49-F238E27FC236}">
              <a16:creationId xmlns:a16="http://schemas.microsoft.com/office/drawing/2014/main" id="{0354B883-4A72-4424-9D5A-2A1A36414EED}"/>
            </a:ext>
          </a:extLst>
        </xdr:cNvPr>
        <xdr:cNvCxnSpPr/>
      </xdr:nvCxnSpPr>
      <xdr:spPr>
        <a:xfrm>
          <a:off x="3797300" y="1055968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34109</xdr:rowOff>
    </xdr:from>
    <xdr:to>
      <xdr:col>15</xdr:col>
      <xdr:colOff>101600</xdr:colOff>
      <xdr:row>61</xdr:row>
      <xdr:rowOff>135709</xdr:rowOff>
    </xdr:to>
    <xdr:sp macro="" textlink="">
      <xdr:nvSpPr>
        <xdr:cNvPr id="189" name="楕円 188">
          <a:extLst>
            <a:ext uri="{FF2B5EF4-FFF2-40B4-BE49-F238E27FC236}">
              <a16:creationId xmlns:a16="http://schemas.microsoft.com/office/drawing/2014/main" id="{BF1CE874-9B37-4BB4-A1A9-3C65D7AC8831}"/>
            </a:ext>
          </a:extLst>
        </xdr:cNvPr>
        <xdr:cNvSpPr/>
      </xdr:nvSpPr>
      <xdr:spPr>
        <a:xfrm>
          <a:off x="2857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84909</xdr:rowOff>
    </xdr:from>
    <xdr:to>
      <xdr:col>19</xdr:col>
      <xdr:colOff>177800</xdr:colOff>
      <xdr:row>61</xdr:row>
      <xdr:rowOff>101237</xdr:rowOff>
    </xdr:to>
    <xdr:cxnSp macro="">
      <xdr:nvCxnSpPr>
        <xdr:cNvPr id="190" name="直線コネクタ 189">
          <a:extLst>
            <a:ext uri="{FF2B5EF4-FFF2-40B4-BE49-F238E27FC236}">
              <a16:creationId xmlns:a16="http://schemas.microsoft.com/office/drawing/2014/main" id="{9E89A013-50CE-417F-AB97-EA80EA0B0D75}"/>
            </a:ext>
          </a:extLst>
        </xdr:cNvPr>
        <xdr:cNvCxnSpPr/>
      </xdr:nvCxnSpPr>
      <xdr:spPr>
        <a:xfrm>
          <a:off x="2908300" y="1054335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1" name="楕円 190">
          <a:extLst>
            <a:ext uri="{FF2B5EF4-FFF2-40B4-BE49-F238E27FC236}">
              <a16:creationId xmlns:a16="http://schemas.microsoft.com/office/drawing/2014/main" id="{94F523BD-12B0-474B-BDCE-401D60B95264}"/>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84909</xdr:rowOff>
    </xdr:to>
    <xdr:cxnSp macro="">
      <xdr:nvCxnSpPr>
        <xdr:cNvPr id="192" name="直線コネクタ 191">
          <a:extLst>
            <a:ext uri="{FF2B5EF4-FFF2-40B4-BE49-F238E27FC236}">
              <a16:creationId xmlns:a16="http://schemas.microsoft.com/office/drawing/2014/main" id="{91433829-9B43-4010-A245-C1EB52A0C3E7}"/>
            </a:ext>
          </a:extLst>
        </xdr:cNvPr>
        <xdr:cNvCxnSpPr/>
      </xdr:nvCxnSpPr>
      <xdr:spPr>
        <a:xfrm>
          <a:off x="2019300" y="1052703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3" name="楕円 192">
          <a:extLst>
            <a:ext uri="{FF2B5EF4-FFF2-40B4-BE49-F238E27FC236}">
              <a16:creationId xmlns:a16="http://schemas.microsoft.com/office/drawing/2014/main" id="{5BFCFF85-2C80-4666-B050-1E80E1FF49AF}"/>
            </a:ext>
          </a:extLst>
        </xdr:cNvPr>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68580</xdr:rowOff>
    </xdr:to>
    <xdr:cxnSp macro="">
      <xdr:nvCxnSpPr>
        <xdr:cNvPr id="194" name="直線コネクタ 193">
          <a:extLst>
            <a:ext uri="{FF2B5EF4-FFF2-40B4-BE49-F238E27FC236}">
              <a16:creationId xmlns:a16="http://schemas.microsoft.com/office/drawing/2014/main" id="{E15F7769-0EA1-4E85-8BCC-1CBE46F71A17}"/>
            </a:ext>
          </a:extLst>
        </xdr:cNvPr>
        <xdr:cNvCxnSpPr/>
      </xdr:nvCxnSpPr>
      <xdr:spPr>
        <a:xfrm>
          <a:off x="1130300" y="105123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8308EA54-3157-48DF-AA44-B1B09ACD7812}"/>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DF29A152-E2DC-47BE-82F5-F536E859C315}"/>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72226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DC74B882-9D6F-42F8-A390-B0105057B391}"/>
            </a:ext>
          </a:extLst>
        </xdr:cNvPr>
        <xdr:cNvSpPr txBox="1"/>
      </xdr:nvSpPr>
      <xdr:spPr>
        <a:xfrm>
          <a:off x="1816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EB714042-902D-4523-AE8D-D47AB51D7436}"/>
            </a:ext>
          </a:extLst>
        </xdr:cNvPr>
        <xdr:cNvSpPr txBox="1"/>
      </xdr:nvSpPr>
      <xdr:spPr>
        <a:xfrm>
          <a:off x="927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143164</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F6D11363-7DED-42F5-B3AC-DC8F772062A3}"/>
            </a:ext>
          </a:extLst>
        </xdr:cNvPr>
        <xdr:cNvSpPr txBox="1"/>
      </xdr:nvSpPr>
      <xdr:spPr>
        <a:xfrm>
          <a:off x="35820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126836</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3878DB43-4FDA-4415-B5C8-D557E9FF1432}"/>
            </a:ext>
          </a:extLst>
        </xdr:cNvPr>
        <xdr:cNvSpPr txBox="1"/>
      </xdr:nvSpPr>
      <xdr:spPr>
        <a:xfrm>
          <a:off x="2705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E9E71533-440D-497F-80EE-AC132CBA62B1}"/>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1A4395DA-E5E5-4D0D-9970-67A6BD80A5FE}"/>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563DC90A-976C-4837-85B9-4A26411573C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1DC090A4-CC34-4F92-A548-C7B700409F9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6F2B218D-E734-4B37-8309-0DFC741A4F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C25EA630-8942-4D05-8A2C-095E8A68E5C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E63C711-81D6-4B7E-ADE2-CCB01C2885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763B5009-6D38-4A7B-929F-7ACDA034BF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E16E2EDE-5547-4463-A343-58E7CB311DD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B3FBA54-5460-48EC-829E-5A4886B1F3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4BC94EEF-872B-4BE8-9F76-ACFE29ECF5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185C595A-24D6-42E4-A35F-DEFC047006B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07820239-363D-4EB0-B4A6-283E06FE17D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FEEBD719-76EE-401D-980E-749472FD1A1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D6BC6D0D-79D0-4AB1-8069-61F5636FEC6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D5EB829F-DCAC-426C-83FC-6925BF1C047B}"/>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BB3AE15D-FFBB-4D90-99C4-0BEBF4BEE11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1664F377-C4DE-4080-89FE-526D44C540DF}"/>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7D4B21CE-1CA6-4EB2-A5D6-57F09AA21C7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5C0FB782-BB6D-45AF-8B1F-B8C91E1B83D4}"/>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C9F60733-BF10-4CA9-A1D2-D78CAFA8DC9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B22791A1-D8C7-49D5-AF94-9C863F69775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349DA460-58A5-4828-886C-C94F27E825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BE589BCD-CEA8-42A4-B474-79DB95B2CDB8}"/>
            </a:ext>
          </a:extLst>
        </xdr:cNvPr>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495C0861-7A31-48C3-8BCC-5E91576BEA3B}"/>
            </a:ext>
          </a:extLst>
        </xdr:cNvPr>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5408D81B-250E-4B91-A67D-36418F8FB8AB}"/>
            </a:ext>
          </a:extLst>
        </xdr:cNvPr>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D41CA87C-7BE1-424F-A82A-DD235E16FB31}"/>
            </a:ext>
          </a:extLst>
        </xdr:cNvPr>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275A42A0-5F45-4F8E-9DAC-CBA070945FEF}"/>
            </a:ext>
          </a:extLst>
        </xdr:cNvPr>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63909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1203FE54-86A7-464D-8137-1632E024A5D7}"/>
            </a:ext>
          </a:extLst>
        </xdr:cNvPr>
        <xdr:cNvSpPr txBox="1"/>
      </xdr:nvSpPr>
      <xdr:spPr>
        <a:xfrm>
          <a:off x="10515600" y="1052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575CD48F-5D89-41E7-9904-C504CF0AC833}"/>
            </a:ext>
          </a:extLst>
        </xdr:cNvPr>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5DE5DFE3-09D5-477A-99C6-1184F9F6BB63}"/>
            </a:ext>
          </a:extLst>
        </xdr:cNvPr>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444671D0-D38A-4358-9C76-A665EC9E83B3}"/>
            </a:ext>
          </a:extLst>
        </xdr:cNvPr>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A91C2A4C-5C84-419A-A104-06E2A836C127}"/>
            </a:ext>
          </a:extLst>
        </xdr:cNvPr>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816D06B7-0F43-4C39-8239-3D6301CDFEC8}"/>
            </a:ext>
          </a:extLst>
        </xdr:cNvPr>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F572B11F-D193-4753-9D9A-4615B0FC7C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7E3C338-708D-46B4-B651-6D918FDDCCE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F3992E6-A321-4A6A-B977-61B7CE5A52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85AEF0C-BDDC-44F2-A397-85F2A0EE2B9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3C7A246-90B7-4110-A59C-2C48483C9A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61320</xdr:rowOff>
    </xdr:from>
    <xdr:to>
      <xdr:col>55</xdr:col>
      <xdr:colOff>50800</xdr:colOff>
      <xdr:row>60</xdr:row>
      <xdr:rowOff>162920</xdr:rowOff>
    </xdr:to>
    <xdr:sp macro="" textlink="">
      <xdr:nvSpPr>
        <xdr:cNvPr id="240" name="楕円 239">
          <a:extLst>
            <a:ext uri="{FF2B5EF4-FFF2-40B4-BE49-F238E27FC236}">
              <a16:creationId xmlns:a16="http://schemas.microsoft.com/office/drawing/2014/main" id="{B43FE2A4-6F78-4C83-A043-3620E32F15AF}"/>
            </a:ext>
          </a:extLst>
        </xdr:cNvPr>
        <xdr:cNvSpPr/>
      </xdr:nvSpPr>
      <xdr:spPr>
        <a:xfrm>
          <a:off x="10426700" y="103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84197</xdr:rowOff>
    </xdr:from>
    <xdr:ext cx="599010" cy="259045"/>
    <xdr:sp macro="" textlink="">
      <xdr:nvSpPr>
        <xdr:cNvPr id="241" name="【橋りょう・トンネル】&#10;一人当たり有形固定資産（償却資産）額該当値テキスト">
          <a:extLst>
            <a:ext uri="{FF2B5EF4-FFF2-40B4-BE49-F238E27FC236}">
              <a16:creationId xmlns:a16="http://schemas.microsoft.com/office/drawing/2014/main" id="{857E9DA4-E7E3-48DF-99B9-298037992ACA}"/>
            </a:ext>
          </a:extLst>
        </xdr:cNvPr>
        <xdr:cNvSpPr txBox="1"/>
      </xdr:nvSpPr>
      <xdr:spPr>
        <a:xfrm>
          <a:off x="10515600" y="101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65905</xdr:rowOff>
    </xdr:from>
    <xdr:to>
      <xdr:col>50</xdr:col>
      <xdr:colOff>165100</xdr:colOff>
      <xdr:row>60</xdr:row>
      <xdr:rowOff>167505</xdr:rowOff>
    </xdr:to>
    <xdr:sp macro="" textlink="">
      <xdr:nvSpPr>
        <xdr:cNvPr id="242" name="楕円 241">
          <a:extLst>
            <a:ext uri="{FF2B5EF4-FFF2-40B4-BE49-F238E27FC236}">
              <a16:creationId xmlns:a16="http://schemas.microsoft.com/office/drawing/2014/main" id="{E7FC8FDE-E3C9-418F-BDEB-8F4436AD53CD}"/>
            </a:ext>
          </a:extLst>
        </xdr:cNvPr>
        <xdr:cNvSpPr/>
      </xdr:nvSpPr>
      <xdr:spPr>
        <a:xfrm>
          <a:off x="9588500" y="10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112120</xdr:rowOff>
    </xdr:from>
    <xdr:to>
      <xdr:col>55</xdr:col>
      <xdr:colOff>0</xdr:colOff>
      <xdr:row>60</xdr:row>
      <xdr:rowOff>116705</xdr:rowOff>
    </xdr:to>
    <xdr:cxnSp macro="">
      <xdr:nvCxnSpPr>
        <xdr:cNvPr id="243" name="直線コネクタ 242">
          <a:extLst>
            <a:ext uri="{FF2B5EF4-FFF2-40B4-BE49-F238E27FC236}">
              <a16:creationId xmlns:a16="http://schemas.microsoft.com/office/drawing/2014/main" id="{6FF6B3B0-5BC8-4C34-8AA4-B4370078CC7E}"/>
            </a:ext>
          </a:extLst>
        </xdr:cNvPr>
        <xdr:cNvCxnSpPr/>
      </xdr:nvCxnSpPr>
      <xdr:spPr>
        <a:xfrm flipV="1">
          <a:off x="9639300" y="10399120"/>
          <a:ext cx="838200" cy="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70696</xdr:rowOff>
    </xdr:from>
    <xdr:to>
      <xdr:col>46</xdr:col>
      <xdr:colOff>38100</xdr:colOff>
      <xdr:row>61</xdr:row>
      <xdr:rowOff>846</xdr:rowOff>
    </xdr:to>
    <xdr:sp macro="" textlink="">
      <xdr:nvSpPr>
        <xdr:cNvPr id="244" name="楕円 243">
          <a:extLst>
            <a:ext uri="{FF2B5EF4-FFF2-40B4-BE49-F238E27FC236}">
              <a16:creationId xmlns:a16="http://schemas.microsoft.com/office/drawing/2014/main" id="{45B6FE36-A48E-46D0-BA43-97AEC5994A18}"/>
            </a:ext>
          </a:extLst>
        </xdr:cNvPr>
        <xdr:cNvSpPr/>
      </xdr:nvSpPr>
      <xdr:spPr>
        <a:xfrm>
          <a:off x="8699500" y="103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116705</xdr:rowOff>
    </xdr:from>
    <xdr:to>
      <xdr:col>50</xdr:col>
      <xdr:colOff>114300</xdr:colOff>
      <xdr:row>60</xdr:row>
      <xdr:rowOff>121496</xdr:rowOff>
    </xdr:to>
    <xdr:cxnSp macro="">
      <xdr:nvCxnSpPr>
        <xdr:cNvPr id="245" name="直線コネクタ 244">
          <a:extLst>
            <a:ext uri="{FF2B5EF4-FFF2-40B4-BE49-F238E27FC236}">
              <a16:creationId xmlns:a16="http://schemas.microsoft.com/office/drawing/2014/main" id="{647ED2BD-FC89-4533-B7CC-9F18EF2FCD55}"/>
            </a:ext>
          </a:extLst>
        </xdr:cNvPr>
        <xdr:cNvCxnSpPr/>
      </xdr:nvCxnSpPr>
      <xdr:spPr>
        <a:xfrm flipV="1">
          <a:off x="8750300" y="10403705"/>
          <a:ext cx="889000" cy="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79127</xdr:rowOff>
    </xdr:from>
    <xdr:to>
      <xdr:col>41</xdr:col>
      <xdr:colOff>101600</xdr:colOff>
      <xdr:row>61</xdr:row>
      <xdr:rowOff>9277</xdr:rowOff>
    </xdr:to>
    <xdr:sp macro="" textlink="">
      <xdr:nvSpPr>
        <xdr:cNvPr id="246" name="楕円 245">
          <a:extLst>
            <a:ext uri="{FF2B5EF4-FFF2-40B4-BE49-F238E27FC236}">
              <a16:creationId xmlns:a16="http://schemas.microsoft.com/office/drawing/2014/main" id="{8EDFE70F-C314-438A-B3BB-7135B9A1004B}"/>
            </a:ext>
          </a:extLst>
        </xdr:cNvPr>
        <xdr:cNvSpPr/>
      </xdr:nvSpPr>
      <xdr:spPr>
        <a:xfrm>
          <a:off x="7810500" y="103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121496</xdr:rowOff>
    </xdr:from>
    <xdr:to>
      <xdr:col>45</xdr:col>
      <xdr:colOff>177800</xdr:colOff>
      <xdr:row>60</xdr:row>
      <xdr:rowOff>129927</xdr:rowOff>
    </xdr:to>
    <xdr:cxnSp macro="">
      <xdr:nvCxnSpPr>
        <xdr:cNvPr id="247" name="直線コネクタ 246">
          <a:extLst>
            <a:ext uri="{FF2B5EF4-FFF2-40B4-BE49-F238E27FC236}">
              <a16:creationId xmlns:a16="http://schemas.microsoft.com/office/drawing/2014/main" id="{085A3D63-3279-4EFA-839C-B30E34BFC7AE}"/>
            </a:ext>
          </a:extLst>
        </xdr:cNvPr>
        <xdr:cNvCxnSpPr/>
      </xdr:nvCxnSpPr>
      <xdr:spPr>
        <a:xfrm flipV="1">
          <a:off x="7861300" y="10408496"/>
          <a:ext cx="889000" cy="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85249</xdr:rowOff>
    </xdr:from>
    <xdr:to>
      <xdr:col>36</xdr:col>
      <xdr:colOff>165100</xdr:colOff>
      <xdr:row>61</xdr:row>
      <xdr:rowOff>15399</xdr:rowOff>
    </xdr:to>
    <xdr:sp macro="" textlink="">
      <xdr:nvSpPr>
        <xdr:cNvPr id="248" name="楕円 247">
          <a:extLst>
            <a:ext uri="{FF2B5EF4-FFF2-40B4-BE49-F238E27FC236}">
              <a16:creationId xmlns:a16="http://schemas.microsoft.com/office/drawing/2014/main" id="{10BDD2AB-7FB2-4B57-96DD-CCD7B89E20DD}"/>
            </a:ext>
          </a:extLst>
        </xdr:cNvPr>
        <xdr:cNvSpPr/>
      </xdr:nvSpPr>
      <xdr:spPr>
        <a:xfrm>
          <a:off x="6921500" y="103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129927</xdr:rowOff>
    </xdr:from>
    <xdr:to>
      <xdr:col>41</xdr:col>
      <xdr:colOff>50800</xdr:colOff>
      <xdr:row>60</xdr:row>
      <xdr:rowOff>136049</xdr:rowOff>
    </xdr:to>
    <xdr:cxnSp macro="">
      <xdr:nvCxnSpPr>
        <xdr:cNvPr id="249" name="直線コネクタ 248">
          <a:extLst>
            <a:ext uri="{FF2B5EF4-FFF2-40B4-BE49-F238E27FC236}">
              <a16:creationId xmlns:a16="http://schemas.microsoft.com/office/drawing/2014/main" id="{26F43198-BED2-48A9-9177-01A6D375B501}"/>
            </a:ext>
          </a:extLst>
        </xdr:cNvPr>
        <xdr:cNvCxnSpPr/>
      </xdr:nvCxnSpPr>
      <xdr:spPr>
        <a:xfrm flipV="1">
          <a:off x="6972300" y="10416927"/>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10348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AFA2861E-1FA4-4D76-B355-A33F8ACE8C54}"/>
            </a:ext>
          </a:extLst>
        </xdr:cNvPr>
        <xdr:cNvSpPr txBox="1"/>
      </xdr:nvSpPr>
      <xdr:spPr>
        <a:xfrm>
          <a:off x="9359411" y="106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13155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AE219C10-4EDA-4B2D-BBD2-D1EE0AE5CD8E}"/>
            </a:ext>
          </a:extLst>
        </xdr:cNvPr>
        <xdr:cNvSpPr txBox="1"/>
      </xdr:nvSpPr>
      <xdr:spPr>
        <a:xfrm>
          <a:off x="8483111" y="106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0790C1BB-876F-4CEA-9DF8-5BD29E137F7D}"/>
            </a:ext>
          </a:extLst>
        </xdr:cNvPr>
        <xdr:cNvSpPr txBox="1"/>
      </xdr:nvSpPr>
      <xdr:spPr>
        <a:xfrm>
          <a:off x="7594111" y="106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852FB91F-50C4-419C-8D94-F14C5BB47FF9}"/>
            </a:ext>
          </a:extLst>
        </xdr:cNvPr>
        <xdr:cNvSpPr txBox="1"/>
      </xdr:nvSpPr>
      <xdr:spPr>
        <a:xfrm>
          <a:off x="6705111" y="106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12582</xdr:rowOff>
    </xdr:from>
    <xdr:ext cx="599010" cy="259045"/>
    <xdr:sp macro="" textlink="">
      <xdr:nvSpPr>
        <xdr:cNvPr id="254" name="n_1mainValue【橋りょう・トンネル】&#10;一人当たり有形固定資産（償却資産）額">
          <a:extLst>
            <a:ext uri="{FF2B5EF4-FFF2-40B4-BE49-F238E27FC236}">
              <a16:creationId xmlns:a16="http://schemas.microsoft.com/office/drawing/2014/main" id="{BCDED93F-C641-4A42-AC6C-A90C713C7098}"/>
            </a:ext>
          </a:extLst>
        </xdr:cNvPr>
        <xdr:cNvSpPr txBox="1"/>
      </xdr:nvSpPr>
      <xdr:spPr>
        <a:xfrm>
          <a:off x="9327095" y="1012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17373</xdr:rowOff>
    </xdr:from>
    <xdr:ext cx="599010" cy="259045"/>
    <xdr:sp macro="" textlink="">
      <xdr:nvSpPr>
        <xdr:cNvPr id="255" name="n_2mainValue【橋りょう・トンネル】&#10;一人当たり有形固定資産（償却資産）額">
          <a:extLst>
            <a:ext uri="{FF2B5EF4-FFF2-40B4-BE49-F238E27FC236}">
              <a16:creationId xmlns:a16="http://schemas.microsoft.com/office/drawing/2014/main" id="{99F7D74C-1064-4299-9CC9-6A57BC5B1B31}"/>
            </a:ext>
          </a:extLst>
        </xdr:cNvPr>
        <xdr:cNvSpPr txBox="1"/>
      </xdr:nvSpPr>
      <xdr:spPr>
        <a:xfrm>
          <a:off x="8450795" y="1013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25804</xdr:rowOff>
    </xdr:from>
    <xdr:ext cx="599010" cy="259045"/>
    <xdr:sp macro="" textlink="">
      <xdr:nvSpPr>
        <xdr:cNvPr id="256" name="n_3mainValue【橋りょう・トンネル】&#10;一人当たり有形固定資産（償却資産）額">
          <a:extLst>
            <a:ext uri="{FF2B5EF4-FFF2-40B4-BE49-F238E27FC236}">
              <a16:creationId xmlns:a16="http://schemas.microsoft.com/office/drawing/2014/main" id="{B4542EA0-80C5-4FF0-8D6D-8D5FA9D96DF6}"/>
            </a:ext>
          </a:extLst>
        </xdr:cNvPr>
        <xdr:cNvSpPr txBox="1"/>
      </xdr:nvSpPr>
      <xdr:spPr>
        <a:xfrm>
          <a:off x="7561795" y="1014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31926</xdr:rowOff>
    </xdr:from>
    <xdr:ext cx="599010" cy="259045"/>
    <xdr:sp macro="" textlink="">
      <xdr:nvSpPr>
        <xdr:cNvPr id="257" name="n_4mainValue【橋りょう・トンネル】&#10;一人当たり有形固定資産（償却資産）額">
          <a:extLst>
            <a:ext uri="{FF2B5EF4-FFF2-40B4-BE49-F238E27FC236}">
              <a16:creationId xmlns:a16="http://schemas.microsoft.com/office/drawing/2014/main" id="{09AE3EC9-4876-41D3-9FA5-7EE94A251264}"/>
            </a:ext>
          </a:extLst>
        </xdr:cNvPr>
        <xdr:cNvSpPr txBox="1"/>
      </xdr:nvSpPr>
      <xdr:spPr>
        <a:xfrm>
          <a:off x="6672795" y="1014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47A63206-1309-4D3B-BA75-B7920AC13B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4642BDE0-8931-4A53-8496-9E6831487DB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DD541E4D-39D2-4925-8D04-09EE9156F8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1CDD1DFD-EF94-42F7-9D65-4AE54BD4D56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CB4262DC-20C9-46F5-9027-C4AB4A0E709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CFE5ED3F-B098-41E1-B614-86D604A8C48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5451DC64-1221-4119-90FF-3310C6497C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1A621CB0-8CA3-4804-B572-6B46F3B0B42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467A9BF8-79E4-4603-9D26-5A3AA1DB4D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F02E3707-8C46-408D-9793-73392072410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D002E293-403C-4E38-A4E6-3250B19849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7D84C085-5862-4651-90BC-3AECF4CCA7F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A5D4AAA5-3DB8-4FD4-9947-1E18A0E50E0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AA75F7B8-AC01-4C7D-8B75-627AA4A1F51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33076071-E962-421B-8F21-B4B8B580932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125F2562-B71D-46C9-900B-539A82B938F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B0B85B70-CDEC-4780-94D4-C28C8D0966E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5031D2E9-640A-4ECE-A763-08EAB932C5FE}"/>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D95BCE62-7980-4D2A-9C97-CDBBE5955EB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439F00FA-6F81-467A-957E-05BB09FCC0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C8502DE5-6C1A-4D4C-A60A-E5A1EA0C45F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FF21F9A2-1DC3-48DA-AD7A-D860AF35FDD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94F0B5F7-9333-4D97-80CF-A0707DADE821}"/>
            </a:ext>
          </a:extLst>
        </xdr:cNvPr>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48CFDF22-3E2F-4C9B-9BE8-2C136C1845A2}"/>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6397BED5-A998-49E6-A543-259F6F152FD8}"/>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BD926447-1255-4A2F-9207-4541E878E6D0}"/>
            </a:ext>
          </a:extLst>
        </xdr:cNvPr>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595DCE06-E601-47FA-BF10-23D111F27192}"/>
            </a:ext>
          </a:extLst>
        </xdr:cNvPr>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7604F7F6-61B3-4295-B54F-DEF3E77CD9CB}"/>
            </a:ext>
          </a:extLst>
        </xdr:cNvPr>
        <xdr:cNvSpPr txBox="1"/>
      </xdr:nvSpPr>
      <xdr:spPr>
        <a:xfrm>
          <a:off x="4673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9B4B60CC-122E-49F6-B981-973D3461B1CD}"/>
            </a:ext>
          </a:extLst>
        </xdr:cNvPr>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7D4BCF83-373B-4453-ADC9-0E1D62E0AE64}"/>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E817E7AE-2809-4039-B3BC-B285884BFA27}"/>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4184BC65-953F-4D97-AC07-4973F24D0793}"/>
            </a:ext>
          </a:extLst>
        </xdr:cNvPr>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46D391AF-9AA9-49DB-B1D2-7CAD10024197}"/>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B0212BF-E044-477B-94AF-013CA5DE919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54E2E39-5037-4725-9BB3-43BDEA0938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763367A-7888-4349-84F5-46048EFFD0F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1034DA7-6D49-4BD2-A83B-5D21CA56F42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D9F8292-5412-4D96-9F8C-CA5F416CD9E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71882</xdr:rowOff>
    </xdr:from>
    <xdr:to>
      <xdr:col>24</xdr:col>
      <xdr:colOff>114300</xdr:colOff>
      <xdr:row>82</xdr:row>
      <xdr:rowOff>2032</xdr:rowOff>
    </xdr:to>
    <xdr:sp macro="" textlink="">
      <xdr:nvSpPr>
        <xdr:cNvPr id="296" name="楕円 295">
          <a:extLst>
            <a:ext uri="{FF2B5EF4-FFF2-40B4-BE49-F238E27FC236}">
              <a16:creationId xmlns:a16="http://schemas.microsoft.com/office/drawing/2014/main" id="{5472F441-172D-4376-B662-B68ACB3B75A9}"/>
            </a:ext>
          </a:extLst>
        </xdr:cNvPr>
        <xdr:cNvSpPr/>
      </xdr:nvSpPr>
      <xdr:spPr>
        <a:xfrm>
          <a:off x="45847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94759</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0D2265E9-F1B4-4269-9D91-050A3ADA2396}"/>
            </a:ext>
          </a:extLst>
        </xdr:cNvPr>
        <xdr:cNvSpPr txBox="1"/>
      </xdr:nvSpPr>
      <xdr:spPr>
        <a:xfrm>
          <a:off x="4673600" y="1381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39878</xdr:rowOff>
    </xdr:from>
    <xdr:to>
      <xdr:col>20</xdr:col>
      <xdr:colOff>38100</xdr:colOff>
      <xdr:row>81</xdr:row>
      <xdr:rowOff>141478</xdr:rowOff>
    </xdr:to>
    <xdr:sp macro="" textlink="">
      <xdr:nvSpPr>
        <xdr:cNvPr id="298" name="楕円 297">
          <a:extLst>
            <a:ext uri="{FF2B5EF4-FFF2-40B4-BE49-F238E27FC236}">
              <a16:creationId xmlns:a16="http://schemas.microsoft.com/office/drawing/2014/main" id="{D34311A0-69F9-488D-9B01-BC9A0CEB852A}"/>
            </a:ext>
          </a:extLst>
        </xdr:cNvPr>
        <xdr:cNvSpPr/>
      </xdr:nvSpPr>
      <xdr:spPr>
        <a:xfrm>
          <a:off x="3746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90678</xdr:rowOff>
    </xdr:from>
    <xdr:to>
      <xdr:col>24</xdr:col>
      <xdr:colOff>63500</xdr:colOff>
      <xdr:row>81</xdr:row>
      <xdr:rowOff>122682</xdr:rowOff>
    </xdr:to>
    <xdr:cxnSp macro="">
      <xdr:nvCxnSpPr>
        <xdr:cNvPr id="299" name="直線コネクタ 298">
          <a:extLst>
            <a:ext uri="{FF2B5EF4-FFF2-40B4-BE49-F238E27FC236}">
              <a16:creationId xmlns:a16="http://schemas.microsoft.com/office/drawing/2014/main" id="{FFA705A6-1B37-470F-8EAB-FB6200C1DABA}"/>
            </a:ext>
          </a:extLst>
        </xdr:cNvPr>
        <xdr:cNvCxnSpPr/>
      </xdr:nvCxnSpPr>
      <xdr:spPr>
        <a:xfrm>
          <a:off x="3797300" y="139781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26163</xdr:rowOff>
    </xdr:from>
    <xdr:to>
      <xdr:col>15</xdr:col>
      <xdr:colOff>101600</xdr:colOff>
      <xdr:row>81</xdr:row>
      <xdr:rowOff>127763</xdr:rowOff>
    </xdr:to>
    <xdr:sp macro="" textlink="">
      <xdr:nvSpPr>
        <xdr:cNvPr id="300" name="楕円 299">
          <a:extLst>
            <a:ext uri="{FF2B5EF4-FFF2-40B4-BE49-F238E27FC236}">
              <a16:creationId xmlns:a16="http://schemas.microsoft.com/office/drawing/2014/main" id="{3E3D75CC-BCFF-44C6-879F-1F8FC00FA51B}"/>
            </a:ext>
          </a:extLst>
        </xdr:cNvPr>
        <xdr:cNvSpPr/>
      </xdr:nvSpPr>
      <xdr:spPr>
        <a:xfrm>
          <a:off x="2857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76963</xdr:rowOff>
    </xdr:from>
    <xdr:to>
      <xdr:col>19</xdr:col>
      <xdr:colOff>177800</xdr:colOff>
      <xdr:row>81</xdr:row>
      <xdr:rowOff>90678</xdr:rowOff>
    </xdr:to>
    <xdr:cxnSp macro="">
      <xdr:nvCxnSpPr>
        <xdr:cNvPr id="301" name="直線コネクタ 300">
          <a:extLst>
            <a:ext uri="{FF2B5EF4-FFF2-40B4-BE49-F238E27FC236}">
              <a16:creationId xmlns:a16="http://schemas.microsoft.com/office/drawing/2014/main" id="{63411149-8872-4BE3-80E5-DD1038738D27}"/>
            </a:ext>
          </a:extLst>
        </xdr:cNvPr>
        <xdr:cNvCxnSpPr/>
      </xdr:nvCxnSpPr>
      <xdr:spPr>
        <a:xfrm>
          <a:off x="2908300" y="139644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23876</xdr:rowOff>
    </xdr:from>
    <xdr:to>
      <xdr:col>10</xdr:col>
      <xdr:colOff>165100</xdr:colOff>
      <xdr:row>81</xdr:row>
      <xdr:rowOff>125476</xdr:rowOff>
    </xdr:to>
    <xdr:sp macro="" textlink="">
      <xdr:nvSpPr>
        <xdr:cNvPr id="302" name="楕円 301">
          <a:extLst>
            <a:ext uri="{FF2B5EF4-FFF2-40B4-BE49-F238E27FC236}">
              <a16:creationId xmlns:a16="http://schemas.microsoft.com/office/drawing/2014/main" id="{BBC52D28-FAE5-460C-AFD6-33A1006DA73A}"/>
            </a:ext>
          </a:extLst>
        </xdr:cNvPr>
        <xdr:cNvSpPr/>
      </xdr:nvSpPr>
      <xdr:spPr>
        <a:xfrm>
          <a:off x="1968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74676</xdr:rowOff>
    </xdr:from>
    <xdr:to>
      <xdr:col>15</xdr:col>
      <xdr:colOff>50800</xdr:colOff>
      <xdr:row>81</xdr:row>
      <xdr:rowOff>76963</xdr:rowOff>
    </xdr:to>
    <xdr:cxnSp macro="">
      <xdr:nvCxnSpPr>
        <xdr:cNvPr id="303" name="直線コネクタ 302">
          <a:extLst>
            <a:ext uri="{FF2B5EF4-FFF2-40B4-BE49-F238E27FC236}">
              <a16:creationId xmlns:a16="http://schemas.microsoft.com/office/drawing/2014/main" id="{9B809E30-DCD4-444D-A1F5-3EF4E2902696}"/>
            </a:ext>
          </a:extLst>
        </xdr:cNvPr>
        <xdr:cNvCxnSpPr/>
      </xdr:nvCxnSpPr>
      <xdr:spPr>
        <a:xfrm>
          <a:off x="2019300" y="1396212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xdr:rowOff>
    </xdr:from>
    <xdr:to>
      <xdr:col>6</xdr:col>
      <xdr:colOff>38100</xdr:colOff>
      <xdr:row>81</xdr:row>
      <xdr:rowOff>118618</xdr:rowOff>
    </xdr:to>
    <xdr:sp macro="" textlink="">
      <xdr:nvSpPr>
        <xdr:cNvPr id="304" name="楕円 303">
          <a:extLst>
            <a:ext uri="{FF2B5EF4-FFF2-40B4-BE49-F238E27FC236}">
              <a16:creationId xmlns:a16="http://schemas.microsoft.com/office/drawing/2014/main" id="{996738BA-8991-4CA7-83CC-CF93FD15B8A9}"/>
            </a:ext>
          </a:extLst>
        </xdr:cNvPr>
        <xdr:cNvSpPr/>
      </xdr:nvSpPr>
      <xdr:spPr>
        <a:xfrm>
          <a:off x="10795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67818</xdr:rowOff>
    </xdr:from>
    <xdr:to>
      <xdr:col>10</xdr:col>
      <xdr:colOff>114300</xdr:colOff>
      <xdr:row>81</xdr:row>
      <xdr:rowOff>74676</xdr:rowOff>
    </xdr:to>
    <xdr:cxnSp macro="">
      <xdr:nvCxnSpPr>
        <xdr:cNvPr id="305" name="直線コネクタ 304">
          <a:extLst>
            <a:ext uri="{FF2B5EF4-FFF2-40B4-BE49-F238E27FC236}">
              <a16:creationId xmlns:a16="http://schemas.microsoft.com/office/drawing/2014/main" id="{47C34A9D-BED9-402E-9EF2-0B4CDC6B7426}"/>
            </a:ext>
          </a:extLst>
        </xdr:cNvPr>
        <xdr:cNvCxnSpPr/>
      </xdr:nvCxnSpPr>
      <xdr:spPr>
        <a:xfrm>
          <a:off x="1130300" y="1395526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a:extLst>
            <a:ext uri="{FF2B5EF4-FFF2-40B4-BE49-F238E27FC236}">
              <a16:creationId xmlns:a16="http://schemas.microsoft.com/office/drawing/2014/main" id="{1E697A70-857F-43D7-AA85-5CC46A702412}"/>
            </a:ext>
          </a:extLst>
        </xdr:cNvPr>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a:extLst>
            <a:ext uri="{FF2B5EF4-FFF2-40B4-BE49-F238E27FC236}">
              <a16:creationId xmlns:a16="http://schemas.microsoft.com/office/drawing/2014/main" id="{96197B61-CB93-41A7-AB68-F3185D77F850}"/>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a:extLst>
            <a:ext uri="{FF2B5EF4-FFF2-40B4-BE49-F238E27FC236}">
              <a16:creationId xmlns:a16="http://schemas.microsoft.com/office/drawing/2014/main" id="{99EFC1C3-C1C1-4C5D-8BCA-6897AF0DA7AA}"/>
            </a:ext>
          </a:extLst>
        </xdr:cNvPr>
        <xdr:cNvSpPr txBox="1"/>
      </xdr:nvSpPr>
      <xdr:spPr>
        <a:xfrm>
          <a:off x="1816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B31C73E9-80E1-4AF1-B628-18D587E8A490}"/>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158005</xdr:rowOff>
    </xdr:from>
    <xdr:ext cx="405111" cy="259045"/>
    <xdr:sp macro="" textlink="">
      <xdr:nvSpPr>
        <xdr:cNvPr id="310" name="n_1mainValue【公営住宅】&#10;有形固定資産減価償却率">
          <a:extLst>
            <a:ext uri="{FF2B5EF4-FFF2-40B4-BE49-F238E27FC236}">
              <a16:creationId xmlns:a16="http://schemas.microsoft.com/office/drawing/2014/main" id="{7B386790-F9DF-44F7-9E3D-E51ABEC441FF}"/>
            </a:ext>
          </a:extLst>
        </xdr:cNvPr>
        <xdr:cNvSpPr txBox="1"/>
      </xdr:nvSpPr>
      <xdr:spPr>
        <a:xfrm>
          <a:off x="3582044" y="1370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144290</xdr:rowOff>
    </xdr:from>
    <xdr:ext cx="405111" cy="259045"/>
    <xdr:sp macro="" textlink="">
      <xdr:nvSpPr>
        <xdr:cNvPr id="311" name="n_2mainValue【公営住宅】&#10;有形固定資産減価償却率">
          <a:extLst>
            <a:ext uri="{FF2B5EF4-FFF2-40B4-BE49-F238E27FC236}">
              <a16:creationId xmlns:a16="http://schemas.microsoft.com/office/drawing/2014/main" id="{021D74E9-E091-4025-8C26-B3D2567C513A}"/>
            </a:ext>
          </a:extLst>
        </xdr:cNvPr>
        <xdr:cNvSpPr txBox="1"/>
      </xdr:nvSpPr>
      <xdr:spPr>
        <a:xfrm>
          <a:off x="27057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142003</xdr:rowOff>
    </xdr:from>
    <xdr:ext cx="405111" cy="259045"/>
    <xdr:sp macro="" textlink="">
      <xdr:nvSpPr>
        <xdr:cNvPr id="312" name="n_3mainValue【公営住宅】&#10;有形固定資産減価償却率">
          <a:extLst>
            <a:ext uri="{FF2B5EF4-FFF2-40B4-BE49-F238E27FC236}">
              <a16:creationId xmlns:a16="http://schemas.microsoft.com/office/drawing/2014/main" id="{1B904E36-BAA3-43E8-A3B5-8A3297C9B017}"/>
            </a:ext>
          </a:extLst>
        </xdr:cNvPr>
        <xdr:cNvSpPr txBox="1"/>
      </xdr:nvSpPr>
      <xdr:spPr>
        <a:xfrm>
          <a:off x="1816744" y="1368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109745</xdr:rowOff>
    </xdr:from>
    <xdr:ext cx="405111" cy="259045"/>
    <xdr:sp macro="" textlink="">
      <xdr:nvSpPr>
        <xdr:cNvPr id="313" name="n_4mainValue【公営住宅】&#10;有形固定資産減価償却率">
          <a:extLst>
            <a:ext uri="{FF2B5EF4-FFF2-40B4-BE49-F238E27FC236}">
              <a16:creationId xmlns:a16="http://schemas.microsoft.com/office/drawing/2014/main" id="{CFCC1C0E-4638-4AFE-B1D4-D40D33D6A6B7}"/>
            </a:ext>
          </a:extLst>
        </xdr:cNvPr>
        <xdr:cNvSpPr txBox="1"/>
      </xdr:nvSpPr>
      <xdr:spPr>
        <a:xfrm>
          <a:off x="927744" y="1399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A5524C41-A018-46FE-B233-01150EADD3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68E98859-E034-41E5-9438-72214497F9E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4A95D7F2-54A3-4A4B-B37D-7F7A3713EA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469A681B-E41D-4429-9F24-C745CBA7569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5142A051-1687-4370-9DD8-3C6C7E6189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2E70ABE9-807E-4B24-9710-50CE03366E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C7B0FC14-7D05-4BDD-9C93-CC17E04906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20EDA0C7-285C-4125-AA07-BE406EAF29D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CF2B72C0-F411-48B0-AFBE-D06B86902D9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D41B927A-F8B3-4D8C-AD93-F622B515472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488F29A2-DF56-4C3C-B6C0-CA2A1A7E5D4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2B867C7E-222E-42DB-8A14-809C6316EE8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A970A0D7-4293-4F6E-91DD-7AD974A85CA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A4EBC61E-8130-4F2B-898E-58B101BBD0E6}"/>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3D2551E8-0574-4E5C-9AD0-30D88E4DDF6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0A9A7BBA-62F8-463E-93CA-060DCCFFD04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E35F95CB-BF3F-4F51-8C47-657A08CC7AC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4188B417-4B12-41A1-803D-B4700535E0D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776DBD83-A13B-4639-A28C-DA212D69326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23554210-1396-4546-8E73-486888CC527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F0B945EC-6FFC-4646-B3C3-D097F3181E5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32CDFA58-5857-4612-816F-91F15E61C9A5}"/>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9394C68D-90D4-4AB6-B6B5-8E51B5ABE75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C2F0668F-C0FE-42EF-BBD0-5B7F15D8DEC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813B30B7-DE13-45DF-82E0-E16B51D5A7D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A8C8992C-C577-46E9-A76F-D1CBA194EE3E}"/>
            </a:ext>
          </a:extLst>
        </xdr:cNvPr>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E0CBA75A-F659-4400-89E7-002BD113A233}"/>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C30F45B5-C92C-4EC8-9643-54621AC302B0}"/>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35E043B3-986C-472B-9A91-5694FADA218C}"/>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DEF31C78-65E2-4F69-BE72-3390EBEA4316}"/>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FB9708B5-8A68-4EE4-ADB1-C9A01B01C333}"/>
            </a:ext>
          </a:extLst>
        </xdr:cNvPr>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9536DAFF-87F3-4CE1-A46E-356F5CAD9507}"/>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CE08198B-A294-43A1-84C7-E9E30B00193D}"/>
            </a:ext>
          </a:extLst>
        </xdr:cNvPr>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52203DBD-5F08-43F5-9B34-43BEA1D0A783}"/>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334046A4-755C-40FF-A1EF-EB3020B8B063}"/>
            </a:ext>
          </a:extLst>
        </xdr:cNvPr>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FAC0B227-C290-4BB5-B1A0-90C844117C24}"/>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077C709-40D7-426C-942D-0C36F09E646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BECB990-8EEE-4DD5-A863-31343F361DB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B0A96F3-955A-41D1-ABE4-AA96808CFF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094D065-08A0-4D12-9673-E9284B263E6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24B4CA0-5C09-43C6-8491-58B7E76C4A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19957</xdr:rowOff>
    </xdr:from>
    <xdr:to>
      <xdr:col>55</xdr:col>
      <xdr:colOff>50800</xdr:colOff>
      <xdr:row>82</xdr:row>
      <xdr:rowOff>121557</xdr:rowOff>
    </xdr:to>
    <xdr:sp macro="" textlink="">
      <xdr:nvSpPr>
        <xdr:cNvPr id="355" name="楕円 354">
          <a:extLst>
            <a:ext uri="{FF2B5EF4-FFF2-40B4-BE49-F238E27FC236}">
              <a16:creationId xmlns:a16="http://schemas.microsoft.com/office/drawing/2014/main" id="{B85EF2A6-B707-43EF-A2B5-7A10E0E076FE}"/>
            </a:ext>
          </a:extLst>
        </xdr:cNvPr>
        <xdr:cNvSpPr/>
      </xdr:nvSpPr>
      <xdr:spPr>
        <a:xfrm>
          <a:off x="10426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42834</xdr:rowOff>
    </xdr:from>
    <xdr:ext cx="469744" cy="259045"/>
    <xdr:sp macro="" textlink="">
      <xdr:nvSpPr>
        <xdr:cNvPr id="356" name="【公営住宅】&#10;一人当たり面積該当値テキスト">
          <a:extLst>
            <a:ext uri="{FF2B5EF4-FFF2-40B4-BE49-F238E27FC236}">
              <a16:creationId xmlns:a16="http://schemas.microsoft.com/office/drawing/2014/main" id="{461BA360-31AA-489C-A00B-4853F56627B5}"/>
            </a:ext>
          </a:extLst>
        </xdr:cNvPr>
        <xdr:cNvSpPr txBox="1"/>
      </xdr:nvSpPr>
      <xdr:spPr>
        <a:xfrm>
          <a:off x="10515600"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23223</xdr:rowOff>
    </xdr:from>
    <xdr:to>
      <xdr:col>50</xdr:col>
      <xdr:colOff>165100</xdr:colOff>
      <xdr:row>82</xdr:row>
      <xdr:rowOff>124823</xdr:rowOff>
    </xdr:to>
    <xdr:sp macro="" textlink="">
      <xdr:nvSpPr>
        <xdr:cNvPr id="357" name="楕円 356">
          <a:extLst>
            <a:ext uri="{FF2B5EF4-FFF2-40B4-BE49-F238E27FC236}">
              <a16:creationId xmlns:a16="http://schemas.microsoft.com/office/drawing/2014/main" id="{FE708BFA-EABF-4308-857D-6B194B363CC3}"/>
            </a:ext>
          </a:extLst>
        </xdr:cNvPr>
        <xdr:cNvSpPr/>
      </xdr:nvSpPr>
      <xdr:spPr>
        <a:xfrm>
          <a:off x="9588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70757</xdr:rowOff>
    </xdr:from>
    <xdr:to>
      <xdr:col>55</xdr:col>
      <xdr:colOff>0</xdr:colOff>
      <xdr:row>82</xdr:row>
      <xdr:rowOff>74023</xdr:rowOff>
    </xdr:to>
    <xdr:cxnSp macro="">
      <xdr:nvCxnSpPr>
        <xdr:cNvPr id="358" name="直線コネクタ 357">
          <a:extLst>
            <a:ext uri="{FF2B5EF4-FFF2-40B4-BE49-F238E27FC236}">
              <a16:creationId xmlns:a16="http://schemas.microsoft.com/office/drawing/2014/main" id="{2135EC23-775D-42DC-B983-935067E30A56}"/>
            </a:ext>
          </a:extLst>
        </xdr:cNvPr>
        <xdr:cNvCxnSpPr/>
      </xdr:nvCxnSpPr>
      <xdr:spPr>
        <a:xfrm flipV="1">
          <a:off x="9639300" y="141296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18324</xdr:rowOff>
    </xdr:from>
    <xdr:to>
      <xdr:col>46</xdr:col>
      <xdr:colOff>38100</xdr:colOff>
      <xdr:row>82</xdr:row>
      <xdr:rowOff>119924</xdr:rowOff>
    </xdr:to>
    <xdr:sp macro="" textlink="">
      <xdr:nvSpPr>
        <xdr:cNvPr id="359" name="楕円 358">
          <a:extLst>
            <a:ext uri="{FF2B5EF4-FFF2-40B4-BE49-F238E27FC236}">
              <a16:creationId xmlns:a16="http://schemas.microsoft.com/office/drawing/2014/main" id="{676CB8EC-19BC-409F-81AE-1661CE03A3A7}"/>
            </a:ext>
          </a:extLst>
        </xdr:cNvPr>
        <xdr:cNvSpPr/>
      </xdr:nvSpPr>
      <xdr:spPr>
        <a:xfrm>
          <a:off x="8699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69124</xdr:rowOff>
    </xdr:from>
    <xdr:to>
      <xdr:col>50</xdr:col>
      <xdr:colOff>114300</xdr:colOff>
      <xdr:row>82</xdr:row>
      <xdr:rowOff>74023</xdr:rowOff>
    </xdr:to>
    <xdr:cxnSp macro="">
      <xdr:nvCxnSpPr>
        <xdr:cNvPr id="360" name="直線コネクタ 359">
          <a:extLst>
            <a:ext uri="{FF2B5EF4-FFF2-40B4-BE49-F238E27FC236}">
              <a16:creationId xmlns:a16="http://schemas.microsoft.com/office/drawing/2014/main" id="{E1011951-D913-48C6-9528-85CB3CC94545}"/>
            </a:ext>
          </a:extLst>
        </xdr:cNvPr>
        <xdr:cNvCxnSpPr/>
      </xdr:nvCxnSpPr>
      <xdr:spPr>
        <a:xfrm>
          <a:off x="8750300" y="1412802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19957</xdr:rowOff>
    </xdr:from>
    <xdr:to>
      <xdr:col>41</xdr:col>
      <xdr:colOff>101600</xdr:colOff>
      <xdr:row>82</xdr:row>
      <xdr:rowOff>121557</xdr:rowOff>
    </xdr:to>
    <xdr:sp macro="" textlink="">
      <xdr:nvSpPr>
        <xdr:cNvPr id="361" name="楕円 360">
          <a:extLst>
            <a:ext uri="{FF2B5EF4-FFF2-40B4-BE49-F238E27FC236}">
              <a16:creationId xmlns:a16="http://schemas.microsoft.com/office/drawing/2014/main" id="{43076CB8-B268-401E-8B75-BC7B9CEA835F}"/>
            </a:ext>
          </a:extLst>
        </xdr:cNvPr>
        <xdr:cNvSpPr/>
      </xdr:nvSpPr>
      <xdr:spPr>
        <a:xfrm>
          <a:off x="781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69124</xdr:rowOff>
    </xdr:from>
    <xdr:to>
      <xdr:col>45</xdr:col>
      <xdr:colOff>177800</xdr:colOff>
      <xdr:row>82</xdr:row>
      <xdr:rowOff>70757</xdr:rowOff>
    </xdr:to>
    <xdr:cxnSp macro="">
      <xdr:nvCxnSpPr>
        <xdr:cNvPr id="362" name="直線コネクタ 361">
          <a:extLst>
            <a:ext uri="{FF2B5EF4-FFF2-40B4-BE49-F238E27FC236}">
              <a16:creationId xmlns:a16="http://schemas.microsoft.com/office/drawing/2014/main" id="{03F39A6F-1B63-44A8-8B5F-0A1B63C187D1}"/>
            </a:ext>
          </a:extLst>
        </xdr:cNvPr>
        <xdr:cNvCxnSpPr/>
      </xdr:nvCxnSpPr>
      <xdr:spPr>
        <a:xfrm flipV="1">
          <a:off x="7861300" y="141280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18324</xdr:rowOff>
    </xdr:from>
    <xdr:to>
      <xdr:col>36</xdr:col>
      <xdr:colOff>165100</xdr:colOff>
      <xdr:row>82</xdr:row>
      <xdr:rowOff>119924</xdr:rowOff>
    </xdr:to>
    <xdr:sp macro="" textlink="">
      <xdr:nvSpPr>
        <xdr:cNvPr id="363" name="楕円 362">
          <a:extLst>
            <a:ext uri="{FF2B5EF4-FFF2-40B4-BE49-F238E27FC236}">
              <a16:creationId xmlns:a16="http://schemas.microsoft.com/office/drawing/2014/main" id="{CE838B64-0845-414E-91C4-66DD2613AB67}"/>
            </a:ext>
          </a:extLst>
        </xdr:cNvPr>
        <xdr:cNvSpPr/>
      </xdr:nvSpPr>
      <xdr:spPr>
        <a:xfrm>
          <a:off x="6921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69124</xdr:rowOff>
    </xdr:from>
    <xdr:to>
      <xdr:col>41</xdr:col>
      <xdr:colOff>50800</xdr:colOff>
      <xdr:row>82</xdr:row>
      <xdr:rowOff>70757</xdr:rowOff>
    </xdr:to>
    <xdr:cxnSp macro="">
      <xdr:nvCxnSpPr>
        <xdr:cNvPr id="364" name="直線コネクタ 363">
          <a:extLst>
            <a:ext uri="{FF2B5EF4-FFF2-40B4-BE49-F238E27FC236}">
              <a16:creationId xmlns:a16="http://schemas.microsoft.com/office/drawing/2014/main" id="{E3E22EAF-9006-4328-BAC7-3F76CA1FEE82}"/>
            </a:ext>
          </a:extLst>
        </xdr:cNvPr>
        <xdr:cNvCxnSpPr/>
      </xdr:nvCxnSpPr>
      <xdr:spPr>
        <a:xfrm>
          <a:off x="6972300" y="141280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BF107403-EC0A-4159-9F1B-865201B0F737}"/>
            </a:ext>
          </a:extLst>
        </xdr:cNvPr>
        <xdr:cNvSpPr txBox="1"/>
      </xdr:nvSpPr>
      <xdr:spPr>
        <a:xfrm>
          <a:off x="9391727" y="144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4A96B891-467D-4C42-B140-2CFA376C20F5}"/>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49E2D967-36DF-4843-838D-139691718A83}"/>
            </a:ext>
          </a:extLst>
        </xdr:cNvPr>
        <xdr:cNvSpPr txBox="1"/>
      </xdr:nvSpPr>
      <xdr:spPr>
        <a:xfrm>
          <a:off x="7626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E431498B-2D64-4AD9-BF3A-E7F71834D3C7}"/>
            </a:ext>
          </a:extLst>
        </xdr:cNvPr>
        <xdr:cNvSpPr txBox="1"/>
      </xdr:nvSpPr>
      <xdr:spPr>
        <a:xfrm>
          <a:off x="6737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141350</xdr:rowOff>
    </xdr:from>
    <xdr:ext cx="469744" cy="259045"/>
    <xdr:sp macro="" textlink="">
      <xdr:nvSpPr>
        <xdr:cNvPr id="369" name="n_1mainValue【公営住宅】&#10;一人当たり面積">
          <a:extLst>
            <a:ext uri="{FF2B5EF4-FFF2-40B4-BE49-F238E27FC236}">
              <a16:creationId xmlns:a16="http://schemas.microsoft.com/office/drawing/2014/main" id="{9BE2ABB4-06A6-496D-845F-8DDD7F54EB2D}"/>
            </a:ext>
          </a:extLst>
        </xdr:cNvPr>
        <xdr:cNvSpPr txBox="1"/>
      </xdr:nvSpPr>
      <xdr:spPr>
        <a:xfrm>
          <a:off x="9391727" y="1385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136451</xdr:rowOff>
    </xdr:from>
    <xdr:ext cx="469744" cy="259045"/>
    <xdr:sp macro="" textlink="">
      <xdr:nvSpPr>
        <xdr:cNvPr id="370" name="n_2mainValue【公営住宅】&#10;一人当たり面積">
          <a:extLst>
            <a:ext uri="{FF2B5EF4-FFF2-40B4-BE49-F238E27FC236}">
              <a16:creationId xmlns:a16="http://schemas.microsoft.com/office/drawing/2014/main" id="{8DC76235-F307-4D29-8C1E-CE5CFFF453D0}"/>
            </a:ext>
          </a:extLst>
        </xdr:cNvPr>
        <xdr:cNvSpPr txBox="1"/>
      </xdr:nvSpPr>
      <xdr:spPr>
        <a:xfrm>
          <a:off x="85154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138084</xdr:rowOff>
    </xdr:from>
    <xdr:ext cx="469744" cy="259045"/>
    <xdr:sp macro="" textlink="">
      <xdr:nvSpPr>
        <xdr:cNvPr id="371" name="n_3mainValue【公営住宅】&#10;一人当たり面積">
          <a:extLst>
            <a:ext uri="{FF2B5EF4-FFF2-40B4-BE49-F238E27FC236}">
              <a16:creationId xmlns:a16="http://schemas.microsoft.com/office/drawing/2014/main" id="{5CD74A58-0123-4FAB-AE58-24642EBD3D6D}"/>
            </a:ext>
          </a:extLst>
        </xdr:cNvPr>
        <xdr:cNvSpPr txBox="1"/>
      </xdr:nvSpPr>
      <xdr:spPr>
        <a:xfrm>
          <a:off x="7626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136451</xdr:rowOff>
    </xdr:from>
    <xdr:ext cx="469744" cy="259045"/>
    <xdr:sp macro="" textlink="">
      <xdr:nvSpPr>
        <xdr:cNvPr id="372" name="n_4mainValue【公営住宅】&#10;一人当たり面積">
          <a:extLst>
            <a:ext uri="{FF2B5EF4-FFF2-40B4-BE49-F238E27FC236}">
              <a16:creationId xmlns:a16="http://schemas.microsoft.com/office/drawing/2014/main" id="{15F32D4B-7DD8-4AA2-AED3-DF7830D479EC}"/>
            </a:ext>
          </a:extLst>
        </xdr:cNvPr>
        <xdr:cNvSpPr txBox="1"/>
      </xdr:nvSpPr>
      <xdr:spPr>
        <a:xfrm>
          <a:off x="6737427" y="138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F2DD0DFE-E9BF-4D65-A6C3-88996F1CDB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9DE0BAE3-A175-4C15-8D79-7CA7A8FCFF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A5735B87-A024-4A0F-98BF-EA3B0319528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4BA28318-1B67-40BF-A17D-2AA8F0D0E4D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3FB88997-5C7A-4FC7-94A6-AE00FD39D9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ADA332DD-70D8-40A6-B3E0-2FA929D1779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13111E00-0141-4971-8AA0-76E39123631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F832B8D8-0122-48B4-A646-D3385F9CF95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E040A174-B20B-450C-90D9-97C259C6ADD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AF8B75A4-B63F-4251-96C9-FE962E35571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a:extLst>
            <a:ext uri="{FF2B5EF4-FFF2-40B4-BE49-F238E27FC236}">
              <a16:creationId xmlns:a16="http://schemas.microsoft.com/office/drawing/2014/main" id="{8E42D8C6-6ACB-4C57-AD3F-F1CA1CC5F272}"/>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a:extLst>
            <a:ext uri="{FF2B5EF4-FFF2-40B4-BE49-F238E27FC236}">
              <a16:creationId xmlns:a16="http://schemas.microsoft.com/office/drawing/2014/main" id="{26915C71-162B-48D7-94D3-00A5AD43A49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5" name="テキスト ボックス 384">
          <a:extLst>
            <a:ext uri="{FF2B5EF4-FFF2-40B4-BE49-F238E27FC236}">
              <a16:creationId xmlns:a16="http://schemas.microsoft.com/office/drawing/2014/main" id="{286852D9-91B9-4CE9-98FB-4B783569D336}"/>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a:extLst>
            <a:ext uri="{FF2B5EF4-FFF2-40B4-BE49-F238E27FC236}">
              <a16:creationId xmlns:a16="http://schemas.microsoft.com/office/drawing/2014/main" id="{5908FEF8-2F9F-4666-BEC8-A0E92CEE58A4}"/>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a:extLst>
            <a:ext uri="{FF2B5EF4-FFF2-40B4-BE49-F238E27FC236}">
              <a16:creationId xmlns:a16="http://schemas.microsoft.com/office/drawing/2014/main" id="{D9ACDF94-F70D-4219-9E5B-E0797B4EC6E9}"/>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a:extLst>
            <a:ext uri="{FF2B5EF4-FFF2-40B4-BE49-F238E27FC236}">
              <a16:creationId xmlns:a16="http://schemas.microsoft.com/office/drawing/2014/main" id="{0911A86F-D333-4457-A0DC-5661430F0D51}"/>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a:extLst>
            <a:ext uri="{FF2B5EF4-FFF2-40B4-BE49-F238E27FC236}">
              <a16:creationId xmlns:a16="http://schemas.microsoft.com/office/drawing/2014/main" id="{56EF36E6-9317-44C0-8836-D3588AD31ED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a:extLst>
            <a:ext uri="{FF2B5EF4-FFF2-40B4-BE49-F238E27FC236}">
              <a16:creationId xmlns:a16="http://schemas.microsoft.com/office/drawing/2014/main" id="{5A0F0FB1-8EC2-4500-A31D-BCACEFCA0F12}"/>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a:extLst>
            <a:ext uri="{FF2B5EF4-FFF2-40B4-BE49-F238E27FC236}">
              <a16:creationId xmlns:a16="http://schemas.microsoft.com/office/drawing/2014/main" id="{C412FE37-B2E3-41AF-AC43-93A231B8D302}"/>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91DDE480-A396-4D24-8953-3785D0D96BF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a:extLst>
            <a:ext uri="{FF2B5EF4-FFF2-40B4-BE49-F238E27FC236}">
              <a16:creationId xmlns:a16="http://schemas.microsoft.com/office/drawing/2014/main" id="{884415E8-A241-4C7E-9967-FA5002C07474}"/>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01C9E353-5A7F-4DC9-8740-8B0E5D35FB0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103632</xdr:rowOff>
    </xdr:from>
    <xdr:to>
      <xdr:col>24</xdr:col>
      <xdr:colOff>62865</xdr:colOff>
      <xdr:row>108</xdr:row>
      <xdr:rowOff>158496</xdr:rowOff>
    </xdr:to>
    <xdr:cxnSp macro="">
      <xdr:nvCxnSpPr>
        <xdr:cNvPr id="395" name="直線コネクタ 394">
          <a:extLst>
            <a:ext uri="{FF2B5EF4-FFF2-40B4-BE49-F238E27FC236}">
              <a16:creationId xmlns:a16="http://schemas.microsoft.com/office/drawing/2014/main" id="{365D99AA-A4F5-4928-ABE7-F0E5E3257C24}"/>
            </a:ext>
          </a:extLst>
        </xdr:cNvPr>
        <xdr:cNvCxnSpPr/>
      </xdr:nvCxnSpPr>
      <xdr:spPr>
        <a:xfrm flipV="1">
          <a:off x="4634865" y="17248632"/>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162323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ACEC6002-4D4A-47DA-905D-8636D26AB226}"/>
            </a:ext>
          </a:extLst>
        </xdr:cNvPr>
        <xdr:cNvSpPr txBox="1"/>
      </xdr:nvSpPr>
      <xdr:spPr>
        <a:xfrm>
          <a:off x="4673600" y="186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158496</xdr:rowOff>
    </xdr:from>
    <xdr:to>
      <xdr:col>24</xdr:col>
      <xdr:colOff>152400</xdr:colOff>
      <xdr:row>108</xdr:row>
      <xdr:rowOff>158496</xdr:rowOff>
    </xdr:to>
    <xdr:cxnSp macro="">
      <xdr:nvCxnSpPr>
        <xdr:cNvPr id="397" name="直線コネクタ 396">
          <a:extLst>
            <a:ext uri="{FF2B5EF4-FFF2-40B4-BE49-F238E27FC236}">
              <a16:creationId xmlns:a16="http://schemas.microsoft.com/office/drawing/2014/main" id="{9973B1AF-20FA-460C-B2D1-7A539D83DF6C}"/>
            </a:ext>
          </a:extLst>
        </xdr:cNvPr>
        <xdr:cNvCxnSpPr/>
      </xdr:nvCxnSpPr>
      <xdr:spPr>
        <a:xfrm>
          <a:off x="4546600" y="1867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50309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51F65F6C-AB40-495B-AB4C-F176153075C0}"/>
            </a:ext>
          </a:extLst>
        </xdr:cNvPr>
        <xdr:cNvSpPr txBox="1"/>
      </xdr:nvSpPr>
      <xdr:spPr>
        <a:xfrm>
          <a:off x="4673600" y="1702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103632</xdr:rowOff>
    </xdr:from>
    <xdr:to>
      <xdr:col>24</xdr:col>
      <xdr:colOff>152400</xdr:colOff>
      <xdr:row>100</xdr:row>
      <xdr:rowOff>103632</xdr:rowOff>
    </xdr:to>
    <xdr:cxnSp macro="">
      <xdr:nvCxnSpPr>
        <xdr:cNvPr id="399" name="直線コネクタ 398">
          <a:extLst>
            <a:ext uri="{FF2B5EF4-FFF2-40B4-BE49-F238E27FC236}">
              <a16:creationId xmlns:a16="http://schemas.microsoft.com/office/drawing/2014/main" id="{46698728-80B1-4BAA-A7D0-DEC2DE6CBEFA}"/>
            </a:ext>
          </a:extLst>
        </xdr:cNvPr>
        <xdr:cNvCxnSpPr/>
      </xdr:nvCxnSpPr>
      <xdr:spPr>
        <a:xfrm>
          <a:off x="4546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6114</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03D3749C-2D8C-443F-B712-A7247C5D0232}"/>
            </a:ext>
          </a:extLst>
        </xdr:cNvPr>
        <xdr:cNvSpPr txBox="1"/>
      </xdr:nvSpPr>
      <xdr:spPr>
        <a:xfrm>
          <a:off x="4673600" y="18008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27687</xdr:rowOff>
    </xdr:from>
    <xdr:to>
      <xdr:col>24</xdr:col>
      <xdr:colOff>114300</xdr:colOff>
      <xdr:row>105</xdr:row>
      <xdr:rowOff>129287</xdr:rowOff>
    </xdr:to>
    <xdr:sp macro="" textlink="">
      <xdr:nvSpPr>
        <xdr:cNvPr id="401" name="フローチャート: 判断 400">
          <a:extLst>
            <a:ext uri="{FF2B5EF4-FFF2-40B4-BE49-F238E27FC236}">
              <a16:creationId xmlns:a16="http://schemas.microsoft.com/office/drawing/2014/main" id="{3853DD1A-0AC3-44C8-88CF-00D41068B2C5}"/>
            </a:ext>
          </a:extLst>
        </xdr:cNvPr>
        <xdr:cNvSpPr/>
      </xdr:nvSpPr>
      <xdr:spPr>
        <a:xfrm>
          <a:off x="45847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02" name="フローチャート: 判断 401">
          <a:extLst>
            <a:ext uri="{FF2B5EF4-FFF2-40B4-BE49-F238E27FC236}">
              <a16:creationId xmlns:a16="http://schemas.microsoft.com/office/drawing/2014/main" id="{D5F5C20A-8EB3-4472-B940-3BC27DA23BD2}"/>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29972</xdr:rowOff>
    </xdr:from>
    <xdr:to>
      <xdr:col>15</xdr:col>
      <xdr:colOff>101600</xdr:colOff>
      <xdr:row>104</xdr:row>
      <xdr:rowOff>131572</xdr:rowOff>
    </xdr:to>
    <xdr:sp macro="" textlink="">
      <xdr:nvSpPr>
        <xdr:cNvPr id="403" name="フローチャート: 判断 402">
          <a:extLst>
            <a:ext uri="{FF2B5EF4-FFF2-40B4-BE49-F238E27FC236}">
              <a16:creationId xmlns:a16="http://schemas.microsoft.com/office/drawing/2014/main" id="{36D0ADEB-3C69-40DB-A2F3-A5C6B418FC19}"/>
            </a:ext>
          </a:extLst>
        </xdr:cNvPr>
        <xdr:cNvSpPr/>
      </xdr:nvSpPr>
      <xdr:spPr>
        <a:xfrm>
          <a:off x="2857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32258</xdr:rowOff>
    </xdr:from>
    <xdr:to>
      <xdr:col>10</xdr:col>
      <xdr:colOff>165100</xdr:colOff>
      <xdr:row>103</xdr:row>
      <xdr:rowOff>133858</xdr:rowOff>
    </xdr:to>
    <xdr:sp macro="" textlink="">
      <xdr:nvSpPr>
        <xdr:cNvPr id="404" name="フローチャート: 判断 403">
          <a:extLst>
            <a:ext uri="{FF2B5EF4-FFF2-40B4-BE49-F238E27FC236}">
              <a16:creationId xmlns:a16="http://schemas.microsoft.com/office/drawing/2014/main" id="{BB204F21-8F84-48A5-B613-666BC8012017}"/>
            </a:ext>
          </a:extLst>
        </xdr:cNvPr>
        <xdr:cNvSpPr/>
      </xdr:nvSpPr>
      <xdr:spPr>
        <a:xfrm>
          <a:off x="1968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05" name="フローチャート: 判断 404">
          <a:extLst>
            <a:ext uri="{FF2B5EF4-FFF2-40B4-BE49-F238E27FC236}">
              <a16:creationId xmlns:a16="http://schemas.microsoft.com/office/drawing/2014/main" id="{C8E76011-4D4D-4EB3-9756-2A2D3B184F31}"/>
            </a:ext>
          </a:extLst>
        </xdr:cNvPr>
        <xdr:cNvSpPr/>
      </xdr:nvSpPr>
      <xdr:spPr>
        <a:xfrm>
          <a:off x="1079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8080672A-D8B4-4780-9616-E9D231A6317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33EB0049-1600-41E0-8D7E-A9A3D71B375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39D2C9F-C493-44E0-8953-2D55BDBE03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E09C835-76BF-4477-A475-7C3CE4A4345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132DA32B-FFCC-41F0-B541-7DB3F86C513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59689</xdr:rowOff>
    </xdr:from>
    <xdr:to>
      <xdr:col>24</xdr:col>
      <xdr:colOff>114300</xdr:colOff>
      <xdr:row>101</xdr:row>
      <xdr:rowOff>161289</xdr:rowOff>
    </xdr:to>
    <xdr:sp macro="" textlink="">
      <xdr:nvSpPr>
        <xdr:cNvPr id="411" name="楕円 410">
          <a:extLst>
            <a:ext uri="{FF2B5EF4-FFF2-40B4-BE49-F238E27FC236}">
              <a16:creationId xmlns:a16="http://schemas.microsoft.com/office/drawing/2014/main" id="{5EE1615D-2008-47CA-89D4-98911354A319}"/>
            </a:ext>
          </a:extLst>
        </xdr:cNvPr>
        <xdr:cNvSpPr/>
      </xdr:nvSpPr>
      <xdr:spPr>
        <a:xfrm>
          <a:off x="4584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82566</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FC2ABD30-33B2-4E2E-BDB9-D222BF4A4E13}"/>
            </a:ext>
          </a:extLst>
        </xdr:cNvPr>
        <xdr:cNvSpPr txBox="1"/>
      </xdr:nvSpPr>
      <xdr:spPr>
        <a:xfrm>
          <a:off x="4673600"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130556</xdr:rowOff>
    </xdr:from>
    <xdr:to>
      <xdr:col>20</xdr:col>
      <xdr:colOff>38100</xdr:colOff>
      <xdr:row>101</xdr:row>
      <xdr:rowOff>60706</xdr:rowOff>
    </xdr:to>
    <xdr:sp macro="" textlink="">
      <xdr:nvSpPr>
        <xdr:cNvPr id="413" name="楕円 412">
          <a:extLst>
            <a:ext uri="{FF2B5EF4-FFF2-40B4-BE49-F238E27FC236}">
              <a16:creationId xmlns:a16="http://schemas.microsoft.com/office/drawing/2014/main" id="{31593F54-961B-4DB0-9EBA-C4148D845106}"/>
            </a:ext>
          </a:extLst>
        </xdr:cNvPr>
        <xdr:cNvSpPr/>
      </xdr:nvSpPr>
      <xdr:spPr>
        <a:xfrm>
          <a:off x="3746500" y="172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9906</xdr:rowOff>
    </xdr:from>
    <xdr:to>
      <xdr:col>24</xdr:col>
      <xdr:colOff>63500</xdr:colOff>
      <xdr:row>101</xdr:row>
      <xdr:rowOff>110489</xdr:rowOff>
    </xdr:to>
    <xdr:cxnSp macro="">
      <xdr:nvCxnSpPr>
        <xdr:cNvPr id="414" name="直線コネクタ 413">
          <a:extLst>
            <a:ext uri="{FF2B5EF4-FFF2-40B4-BE49-F238E27FC236}">
              <a16:creationId xmlns:a16="http://schemas.microsoft.com/office/drawing/2014/main" id="{A1986006-C712-41AB-8093-65BA70D6D24A}"/>
            </a:ext>
          </a:extLst>
        </xdr:cNvPr>
        <xdr:cNvCxnSpPr/>
      </xdr:nvCxnSpPr>
      <xdr:spPr>
        <a:xfrm>
          <a:off x="3797300" y="17326356"/>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29972</xdr:rowOff>
    </xdr:from>
    <xdr:to>
      <xdr:col>15</xdr:col>
      <xdr:colOff>101600</xdr:colOff>
      <xdr:row>100</xdr:row>
      <xdr:rowOff>131572</xdr:rowOff>
    </xdr:to>
    <xdr:sp macro="" textlink="">
      <xdr:nvSpPr>
        <xdr:cNvPr id="415" name="楕円 414">
          <a:extLst>
            <a:ext uri="{FF2B5EF4-FFF2-40B4-BE49-F238E27FC236}">
              <a16:creationId xmlns:a16="http://schemas.microsoft.com/office/drawing/2014/main" id="{4B414A19-CECD-4499-AD11-FBC468C5DE8B}"/>
            </a:ext>
          </a:extLst>
        </xdr:cNvPr>
        <xdr:cNvSpPr/>
      </xdr:nvSpPr>
      <xdr:spPr>
        <a:xfrm>
          <a:off x="2857500" y="171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80772</xdr:rowOff>
    </xdr:from>
    <xdr:to>
      <xdr:col>19</xdr:col>
      <xdr:colOff>177800</xdr:colOff>
      <xdr:row>101</xdr:row>
      <xdr:rowOff>9906</xdr:rowOff>
    </xdr:to>
    <xdr:cxnSp macro="">
      <xdr:nvCxnSpPr>
        <xdr:cNvPr id="416" name="直線コネクタ 415">
          <a:extLst>
            <a:ext uri="{FF2B5EF4-FFF2-40B4-BE49-F238E27FC236}">
              <a16:creationId xmlns:a16="http://schemas.microsoft.com/office/drawing/2014/main" id="{783B132C-52BD-4BFE-8934-C94234B2A949}"/>
            </a:ext>
          </a:extLst>
        </xdr:cNvPr>
        <xdr:cNvCxnSpPr/>
      </xdr:nvCxnSpPr>
      <xdr:spPr>
        <a:xfrm>
          <a:off x="2908300" y="172257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7113</xdr:rowOff>
    </xdr:from>
    <xdr:to>
      <xdr:col>10</xdr:col>
      <xdr:colOff>165100</xdr:colOff>
      <xdr:row>100</xdr:row>
      <xdr:rowOff>108713</xdr:rowOff>
    </xdr:to>
    <xdr:sp macro="" textlink="">
      <xdr:nvSpPr>
        <xdr:cNvPr id="417" name="楕円 416">
          <a:extLst>
            <a:ext uri="{FF2B5EF4-FFF2-40B4-BE49-F238E27FC236}">
              <a16:creationId xmlns:a16="http://schemas.microsoft.com/office/drawing/2014/main" id="{CA5E0ADF-31FF-4CEF-9028-748916F09B98}"/>
            </a:ext>
          </a:extLst>
        </xdr:cNvPr>
        <xdr:cNvSpPr/>
      </xdr:nvSpPr>
      <xdr:spPr>
        <a:xfrm>
          <a:off x="1968500" y="171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57913</xdr:rowOff>
    </xdr:from>
    <xdr:to>
      <xdr:col>15</xdr:col>
      <xdr:colOff>50800</xdr:colOff>
      <xdr:row>100</xdr:row>
      <xdr:rowOff>80772</xdr:rowOff>
    </xdr:to>
    <xdr:cxnSp macro="">
      <xdr:nvCxnSpPr>
        <xdr:cNvPr id="418" name="直線コネクタ 417">
          <a:extLst>
            <a:ext uri="{FF2B5EF4-FFF2-40B4-BE49-F238E27FC236}">
              <a16:creationId xmlns:a16="http://schemas.microsoft.com/office/drawing/2014/main" id="{DC97A5C2-F6D3-442E-9FED-B4A3D26DF107}"/>
            </a:ext>
          </a:extLst>
        </xdr:cNvPr>
        <xdr:cNvCxnSpPr/>
      </xdr:nvCxnSpPr>
      <xdr:spPr>
        <a:xfrm>
          <a:off x="2019300" y="172029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123698</xdr:rowOff>
    </xdr:from>
    <xdr:to>
      <xdr:col>6</xdr:col>
      <xdr:colOff>38100</xdr:colOff>
      <xdr:row>100</xdr:row>
      <xdr:rowOff>53848</xdr:rowOff>
    </xdr:to>
    <xdr:sp macro="" textlink="">
      <xdr:nvSpPr>
        <xdr:cNvPr id="419" name="楕円 418">
          <a:extLst>
            <a:ext uri="{FF2B5EF4-FFF2-40B4-BE49-F238E27FC236}">
              <a16:creationId xmlns:a16="http://schemas.microsoft.com/office/drawing/2014/main" id="{A3BACB52-596E-4585-BB09-4B3E2B867015}"/>
            </a:ext>
          </a:extLst>
        </xdr:cNvPr>
        <xdr:cNvSpPr/>
      </xdr:nvSpPr>
      <xdr:spPr>
        <a:xfrm>
          <a:off x="1079500" y="1709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3048</xdr:rowOff>
    </xdr:from>
    <xdr:to>
      <xdr:col>10</xdr:col>
      <xdr:colOff>114300</xdr:colOff>
      <xdr:row>100</xdr:row>
      <xdr:rowOff>57913</xdr:rowOff>
    </xdr:to>
    <xdr:cxnSp macro="">
      <xdr:nvCxnSpPr>
        <xdr:cNvPr id="420" name="直線コネクタ 419">
          <a:extLst>
            <a:ext uri="{FF2B5EF4-FFF2-40B4-BE49-F238E27FC236}">
              <a16:creationId xmlns:a16="http://schemas.microsoft.com/office/drawing/2014/main" id="{ED7B0B79-422F-488A-831C-3C9AEAE8B95B}"/>
            </a:ext>
          </a:extLst>
        </xdr:cNvPr>
        <xdr:cNvCxnSpPr/>
      </xdr:nvCxnSpPr>
      <xdr:spPr>
        <a:xfrm>
          <a:off x="1130300" y="1714804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38116</xdr:rowOff>
    </xdr:from>
    <xdr:ext cx="405111" cy="259045"/>
    <xdr:sp macro="" textlink="">
      <xdr:nvSpPr>
        <xdr:cNvPr id="421" name="n_1aveValue【港湾・漁港】&#10;有形固定資産減価償却率">
          <a:extLst>
            <a:ext uri="{FF2B5EF4-FFF2-40B4-BE49-F238E27FC236}">
              <a16:creationId xmlns:a16="http://schemas.microsoft.com/office/drawing/2014/main" id="{9C62D927-FA1E-415D-A445-560351EB09CE}"/>
            </a:ext>
          </a:extLst>
        </xdr:cNvPr>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122699</xdr:rowOff>
    </xdr:from>
    <xdr:ext cx="405111" cy="259045"/>
    <xdr:sp macro="" textlink="">
      <xdr:nvSpPr>
        <xdr:cNvPr id="422" name="n_2aveValue【港湾・漁港】&#10;有形固定資産減価償却率">
          <a:extLst>
            <a:ext uri="{FF2B5EF4-FFF2-40B4-BE49-F238E27FC236}">
              <a16:creationId xmlns:a16="http://schemas.microsoft.com/office/drawing/2014/main" id="{881F9B44-DD70-4836-99D6-B223652F86BD}"/>
            </a:ext>
          </a:extLst>
        </xdr:cNvPr>
        <xdr:cNvSpPr txBox="1"/>
      </xdr:nvSpPr>
      <xdr:spPr>
        <a:xfrm>
          <a:off x="27057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124985</xdr:rowOff>
    </xdr:from>
    <xdr:ext cx="405111" cy="259045"/>
    <xdr:sp macro="" textlink="">
      <xdr:nvSpPr>
        <xdr:cNvPr id="423" name="n_3aveValue【港湾・漁港】&#10;有形固定資産減価償却率">
          <a:extLst>
            <a:ext uri="{FF2B5EF4-FFF2-40B4-BE49-F238E27FC236}">
              <a16:creationId xmlns:a16="http://schemas.microsoft.com/office/drawing/2014/main" id="{159645E8-0C89-4E47-9683-E896229002A2}"/>
            </a:ext>
          </a:extLst>
        </xdr:cNvPr>
        <xdr:cNvSpPr txBox="1"/>
      </xdr:nvSpPr>
      <xdr:spPr>
        <a:xfrm>
          <a:off x="1816744" y="1778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60977</xdr:rowOff>
    </xdr:from>
    <xdr:ext cx="405111" cy="259045"/>
    <xdr:sp macro="" textlink="">
      <xdr:nvSpPr>
        <xdr:cNvPr id="424" name="n_4aveValue【港湾・漁港】&#10;有形固定資産減価償却率">
          <a:extLst>
            <a:ext uri="{FF2B5EF4-FFF2-40B4-BE49-F238E27FC236}">
              <a16:creationId xmlns:a16="http://schemas.microsoft.com/office/drawing/2014/main" id="{D7DC2913-0AA6-457B-BCD0-3BB2FEC01EC1}"/>
            </a:ext>
          </a:extLst>
        </xdr:cNvPr>
        <xdr:cNvSpPr txBox="1"/>
      </xdr:nvSpPr>
      <xdr:spPr>
        <a:xfrm>
          <a:off x="927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77233</xdr:rowOff>
    </xdr:from>
    <xdr:ext cx="405111" cy="259045"/>
    <xdr:sp macro="" textlink="">
      <xdr:nvSpPr>
        <xdr:cNvPr id="425" name="n_1mainValue【港湾・漁港】&#10;有形固定資産減価償却率">
          <a:extLst>
            <a:ext uri="{FF2B5EF4-FFF2-40B4-BE49-F238E27FC236}">
              <a16:creationId xmlns:a16="http://schemas.microsoft.com/office/drawing/2014/main" id="{81C39D8F-9969-4EDF-A91B-645BB0A0D96B}"/>
            </a:ext>
          </a:extLst>
        </xdr:cNvPr>
        <xdr:cNvSpPr txBox="1"/>
      </xdr:nvSpPr>
      <xdr:spPr>
        <a:xfrm>
          <a:off x="3582044" y="1705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148099</xdr:rowOff>
    </xdr:from>
    <xdr:ext cx="405111" cy="259045"/>
    <xdr:sp macro="" textlink="">
      <xdr:nvSpPr>
        <xdr:cNvPr id="426" name="n_2mainValue【港湾・漁港】&#10;有形固定資産減価償却率">
          <a:extLst>
            <a:ext uri="{FF2B5EF4-FFF2-40B4-BE49-F238E27FC236}">
              <a16:creationId xmlns:a16="http://schemas.microsoft.com/office/drawing/2014/main" id="{D2EE38FB-674A-4950-ABF7-23AA5EB20D19}"/>
            </a:ext>
          </a:extLst>
        </xdr:cNvPr>
        <xdr:cNvSpPr txBox="1"/>
      </xdr:nvSpPr>
      <xdr:spPr>
        <a:xfrm>
          <a:off x="2705744" y="1695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125240</xdr:rowOff>
    </xdr:from>
    <xdr:ext cx="405111" cy="259045"/>
    <xdr:sp macro="" textlink="">
      <xdr:nvSpPr>
        <xdr:cNvPr id="427" name="n_3mainValue【港湾・漁港】&#10;有形固定資産減価償却率">
          <a:extLst>
            <a:ext uri="{FF2B5EF4-FFF2-40B4-BE49-F238E27FC236}">
              <a16:creationId xmlns:a16="http://schemas.microsoft.com/office/drawing/2014/main" id="{4604DA2A-438E-48FD-AB76-F2E2014AA04C}"/>
            </a:ext>
          </a:extLst>
        </xdr:cNvPr>
        <xdr:cNvSpPr txBox="1"/>
      </xdr:nvSpPr>
      <xdr:spPr>
        <a:xfrm>
          <a:off x="1816744" y="1692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70375</xdr:rowOff>
    </xdr:from>
    <xdr:ext cx="405111" cy="259045"/>
    <xdr:sp macro="" textlink="">
      <xdr:nvSpPr>
        <xdr:cNvPr id="428" name="n_4mainValue【港湾・漁港】&#10;有形固定資産減価償却率">
          <a:extLst>
            <a:ext uri="{FF2B5EF4-FFF2-40B4-BE49-F238E27FC236}">
              <a16:creationId xmlns:a16="http://schemas.microsoft.com/office/drawing/2014/main" id="{EEEBEA66-CD83-49BE-95B3-46D2F4ABA63C}"/>
            </a:ext>
          </a:extLst>
        </xdr:cNvPr>
        <xdr:cNvSpPr txBox="1"/>
      </xdr:nvSpPr>
      <xdr:spPr>
        <a:xfrm>
          <a:off x="927744" y="1687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C6B0FA34-6842-415D-8029-E2F0D138E5C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77385DF6-ABE8-4814-AC76-57B7AEFDE7D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19F73F6D-EA5A-4823-8152-6C8A911583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0C200439-E9EC-429D-9B05-1AE1EC47BD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C3ACC95D-D78A-4ED8-8970-7CAF201083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096C1A1C-8482-4D7F-82B4-5A6646C0A8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5FB82924-8490-4694-AA92-0030EEAB00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37513F24-36B5-44FE-B2BB-5E2394308D3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C21BC362-188C-45CC-A410-73A2445DE9E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1B610412-CEC6-40BF-B059-4524590D2CC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40377E43-8C75-47AD-96A3-B8BAE57D71A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1B724E40-2362-4132-8598-16DB82E255D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160B910C-249F-4BDE-BB9B-F1388E772A6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8409CA29-A7EE-4551-BEA4-F62FC7930709}"/>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42B0DF95-B103-4378-8F61-DDC65F0F690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4" name="テキスト ボックス 443">
          <a:extLst>
            <a:ext uri="{FF2B5EF4-FFF2-40B4-BE49-F238E27FC236}">
              <a16:creationId xmlns:a16="http://schemas.microsoft.com/office/drawing/2014/main" id="{C7B7B948-CAFC-4A22-B3BE-C4A76351754A}"/>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76CEAB15-8FC1-4006-948F-8F72BD86A3F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6" name="テキスト ボックス 445">
          <a:extLst>
            <a:ext uri="{FF2B5EF4-FFF2-40B4-BE49-F238E27FC236}">
              <a16:creationId xmlns:a16="http://schemas.microsoft.com/office/drawing/2014/main" id="{562E2514-3632-4CBD-8FD4-FC6D30B1A509}"/>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D1F048F2-837F-4CBB-84A8-976C090A514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8" name="テキスト ボックス 447">
          <a:extLst>
            <a:ext uri="{FF2B5EF4-FFF2-40B4-BE49-F238E27FC236}">
              <a16:creationId xmlns:a16="http://schemas.microsoft.com/office/drawing/2014/main" id="{8E7D8F97-219E-4C6F-B359-C55C4FD8018C}"/>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505E2BE8-5448-4FCB-B578-313F17F99E9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CE93197A-B687-4127-9DB4-813B0367CA05}"/>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D517AFEC-433E-4969-9CC5-8055406CC07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98374</xdr:rowOff>
    </xdr:from>
    <xdr:to>
      <xdr:col>54</xdr:col>
      <xdr:colOff>189865</xdr:colOff>
      <xdr:row>107</xdr:row>
      <xdr:rowOff>105099</xdr:rowOff>
    </xdr:to>
    <xdr:cxnSp macro="">
      <xdr:nvCxnSpPr>
        <xdr:cNvPr id="452" name="直線コネクタ 451">
          <a:extLst>
            <a:ext uri="{FF2B5EF4-FFF2-40B4-BE49-F238E27FC236}">
              <a16:creationId xmlns:a16="http://schemas.microsoft.com/office/drawing/2014/main" id="{FA9464E9-CBF7-4A3E-AAE0-D8CD8E00B8B0}"/>
            </a:ext>
          </a:extLst>
        </xdr:cNvPr>
        <xdr:cNvCxnSpPr/>
      </xdr:nvCxnSpPr>
      <xdr:spPr>
        <a:xfrm flipV="1">
          <a:off x="10476865" y="17243374"/>
          <a:ext cx="0" cy="120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108926</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4DC62A7C-1B5E-4BBA-943B-65A73C2B5B7B}"/>
            </a:ext>
          </a:extLst>
        </xdr:cNvPr>
        <xdr:cNvSpPr txBox="1"/>
      </xdr:nvSpPr>
      <xdr:spPr>
        <a:xfrm>
          <a:off x="10515600" y="1845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105099</xdr:rowOff>
    </xdr:from>
    <xdr:to>
      <xdr:col>55</xdr:col>
      <xdr:colOff>88900</xdr:colOff>
      <xdr:row>107</xdr:row>
      <xdr:rowOff>105099</xdr:rowOff>
    </xdr:to>
    <xdr:cxnSp macro="">
      <xdr:nvCxnSpPr>
        <xdr:cNvPr id="454" name="直線コネクタ 453">
          <a:extLst>
            <a:ext uri="{FF2B5EF4-FFF2-40B4-BE49-F238E27FC236}">
              <a16:creationId xmlns:a16="http://schemas.microsoft.com/office/drawing/2014/main" id="{8EF2A592-C35A-43FD-A7A8-3FDC76370B13}"/>
            </a:ext>
          </a:extLst>
        </xdr:cNvPr>
        <xdr:cNvCxnSpPr/>
      </xdr:nvCxnSpPr>
      <xdr:spPr>
        <a:xfrm>
          <a:off x="10388600" y="18450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45051</xdr:rowOff>
    </xdr:from>
    <xdr:ext cx="534377" cy="259045"/>
    <xdr:sp macro="" textlink="">
      <xdr:nvSpPr>
        <xdr:cNvPr id="455" name="【港湾・漁港】&#10;一人当たり有形固定資産（償却資産）額最大値テキスト">
          <a:extLst>
            <a:ext uri="{FF2B5EF4-FFF2-40B4-BE49-F238E27FC236}">
              <a16:creationId xmlns:a16="http://schemas.microsoft.com/office/drawing/2014/main" id="{B4F8F91E-C1D9-434F-9FDE-DD6E44600E01}"/>
            </a:ext>
          </a:extLst>
        </xdr:cNvPr>
        <xdr:cNvSpPr txBox="1"/>
      </xdr:nvSpPr>
      <xdr:spPr>
        <a:xfrm>
          <a:off x="10515600" y="170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98374</xdr:rowOff>
    </xdr:from>
    <xdr:to>
      <xdr:col>55</xdr:col>
      <xdr:colOff>88900</xdr:colOff>
      <xdr:row>100</xdr:row>
      <xdr:rowOff>98374</xdr:rowOff>
    </xdr:to>
    <xdr:cxnSp macro="">
      <xdr:nvCxnSpPr>
        <xdr:cNvPr id="456" name="直線コネクタ 455">
          <a:extLst>
            <a:ext uri="{FF2B5EF4-FFF2-40B4-BE49-F238E27FC236}">
              <a16:creationId xmlns:a16="http://schemas.microsoft.com/office/drawing/2014/main" id="{C460C930-A296-4413-8C48-367168FB5FA8}"/>
            </a:ext>
          </a:extLst>
        </xdr:cNvPr>
        <xdr:cNvCxnSpPr/>
      </xdr:nvCxnSpPr>
      <xdr:spPr>
        <a:xfrm>
          <a:off x="10388600" y="1724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38123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5F05F8C1-BA8F-4B60-A16F-70BE647B3F78}"/>
            </a:ext>
          </a:extLst>
        </xdr:cNvPr>
        <xdr:cNvSpPr txBox="1"/>
      </xdr:nvSpPr>
      <xdr:spPr>
        <a:xfrm>
          <a:off x="10515600" y="17868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15246</xdr:rowOff>
    </xdr:from>
    <xdr:to>
      <xdr:col>55</xdr:col>
      <xdr:colOff>50800</xdr:colOff>
      <xdr:row>105</xdr:row>
      <xdr:rowOff>116846</xdr:rowOff>
    </xdr:to>
    <xdr:sp macro="" textlink="">
      <xdr:nvSpPr>
        <xdr:cNvPr id="458" name="フローチャート: 判断 457">
          <a:extLst>
            <a:ext uri="{FF2B5EF4-FFF2-40B4-BE49-F238E27FC236}">
              <a16:creationId xmlns:a16="http://schemas.microsoft.com/office/drawing/2014/main" id="{9980274C-41C7-4E08-A143-5111C095ECA6}"/>
            </a:ext>
          </a:extLst>
        </xdr:cNvPr>
        <xdr:cNvSpPr/>
      </xdr:nvSpPr>
      <xdr:spPr>
        <a:xfrm>
          <a:off x="10426700" y="18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18238</xdr:rowOff>
    </xdr:from>
    <xdr:to>
      <xdr:col>50</xdr:col>
      <xdr:colOff>165100</xdr:colOff>
      <xdr:row>105</xdr:row>
      <xdr:rowOff>119838</xdr:rowOff>
    </xdr:to>
    <xdr:sp macro="" textlink="">
      <xdr:nvSpPr>
        <xdr:cNvPr id="459" name="フローチャート: 判断 458">
          <a:extLst>
            <a:ext uri="{FF2B5EF4-FFF2-40B4-BE49-F238E27FC236}">
              <a16:creationId xmlns:a16="http://schemas.microsoft.com/office/drawing/2014/main" id="{2A870F11-F8B7-4506-9EEC-6E729A88A1FA}"/>
            </a:ext>
          </a:extLst>
        </xdr:cNvPr>
        <xdr:cNvSpPr/>
      </xdr:nvSpPr>
      <xdr:spPr>
        <a:xfrm>
          <a:off x="95885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20713</xdr:rowOff>
    </xdr:from>
    <xdr:to>
      <xdr:col>46</xdr:col>
      <xdr:colOff>38100</xdr:colOff>
      <xdr:row>105</xdr:row>
      <xdr:rowOff>122313</xdr:rowOff>
    </xdr:to>
    <xdr:sp macro="" textlink="">
      <xdr:nvSpPr>
        <xdr:cNvPr id="460" name="フローチャート: 判断 459">
          <a:extLst>
            <a:ext uri="{FF2B5EF4-FFF2-40B4-BE49-F238E27FC236}">
              <a16:creationId xmlns:a16="http://schemas.microsoft.com/office/drawing/2014/main" id="{F73F4C2C-B2FB-4CFA-8DA2-07152A0BC68F}"/>
            </a:ext>
          </a:extLst>
        </xdr:cNvPr>
        <xdr:cNvSpPr/>
      </xdr:nvSpPr>
      <xdr:spPr>
        <a:xfrm>
          <a:off x="8699500" y="1802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81711</xdr:rowOff>
    </xdr:from>
    <xdr:to>
      <xdr:col>41</xdr:col>
      <xdr:colOff>101600</xdr:colOff>
      <xdr:row>106</xdr:row>
      <xdr:rowOff>11861</xdr:rowOff>
    </xdr:to>
    <xdr:sp macro="" textlink="">
      <xdr:nvSpPr>
        <xdr:cNvPr id="461" name="フローチャート: 判断 460">
          <a:extLst>
            <a:ext uri="{FF2B5EF4-FFF2-40B4-BE49-F238E27FC236}">
              <a16:creationId xmlns:a16="http://schemas.microsoft.com/office/drawing/2014/main" id="{884D8155-A471-4C01-94D8-A4A51684E5A7}"/>
            </a:ext>
          </a:extLst>
        </xdr:cNvPr>
        <xdr:cNvSpPr/>
      </xdr:nvSpPr>
      <xdr:spPr>
        <a:xfrm>
          <a:off x="7810500" y="1808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87807</xdr:rowOff>
    </xdr:from>
    <xdr:to>
      <xdr:col>36</xdr:col>
      <xdr:colOff>165100</xdr:colOff>
      <xdr:row>106</xdr:row>
      <xdr:rowOff>17957</xdr:rowOff>
    </xdr:to>
    <xdr:sp macro="" textlink="">
      <xdr:nvSpPr>
        <xdr:cNvPr id="462" name="フローチャート: 判断 461">
          <a:extLst>
            <a:ext uri="{FF2B5EF4-FFF2-40B4-BE49-F238E27FC236}">
              <a16:creationId xmlns:a16="http://schemas.microsoft.com/office/drawing/2014/main" id="{26F7A003-3C9D-4E82-A28B-C908258BB6C6}"/>
            </a:ext>
          </a:extLst>
        </xdr:cNvPr>
        <xdr:cNvSpPr/>
      </xdr:nvSpPr>
      <xdr:spPr>
        <a:xfrm>
          <a:off x="6921500" y="1809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3F61434B-3999-4B0A-978E-7D97C2311AE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E8B330B-30C8-471D-9EF3-428FAA0D876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AD8FA12-C33A-4D78-A7B4-B56F7BF2AFF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D88C360-0C27-4AEB-9B8E-C131C27A779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89530FF-156C-4126-8F7E-6AF007B6909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54299</xdr:rowOff>
    </xdr:from>
    <xdr:to>
      <xdr:col>55</xdr:col>
      <xdr:colOff>50800</xdr:colOff>
      <xdr:row>107</xdr:row>
      <xdr:rowOff>155899</xdr:rowOff>
    </xdr:to>
    <xdr:sp macro="" textlink="">
      <xdr:nvSpPr>
        <xdr:cNvPr id="468" name="楕円 467">
          <a:extLst>
            <a:ext uri="{FF2B5EF4-FFF2-40B4-BE49-F238E27FC236}">
              <a16:creationId xmlns:a16="http://schemas.microsoft.com/office/drawing/2014/main" id="{4BD3DD97-96FA-4823-958F-15FBD8B45781}"/>
            </a:ext>
          </a:extLst>
        </xdr:cNvPr>
        <xdr:cNvSpPr/>
      </xdr:nvSpPr>
      <xdr:spPr>
        <a:xfrm>
          <a:off x="10426700" y="1839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140676</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0E4A08B8-EAF3-4EC4-B441-38D0F7921A8D}"/>
            </a:ext>
          </a:extLst>
        </xdr:cNvPr>
        <xdr:cNvSpPr txBox="1"/>
      </xdr:nvSpPr>
      <xdr:spPr>
        <a:xfrm>
          <a:off x="10515600" y="1831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55690</xdr:rowOff>
    </xdr:from>
    <xdr:to>
      <xdr:col>50</xdr:col>
      <xdr:colOff>165100</xdr:colOff>
      <xdr:row>107</xdr:row>
      <xdr:rowOff>157290</xdr:rowOff>
    </xdr:to>
    <xdr:sp macro="" textlink="">
      <xdr:nvSpPr>
        <xdr:cNvPr id="470" name="楕円 469">
          <a:extLst>
            <a:ext uri="{FF2B5EF4-FFF2-40B4-BE49-F238E27FC236}">
              <a16:creationId xmlns:a16="http://schemas.microsoft.com/office/drawing/2014/main" id="{CE07C613-762B-4435-997A-2855989DA63C}"/>
            </a:ext>
          </a:extLst>
        </xdr:cNvPr>
        <xdr:cNvSpPr/>
      </xdr:nvSpPr>
      <xdr:spPr>
        <a:xfrm>
          <a:off x="9588500" y="1840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105099</xdr:rowOff>
    </xdr:from>
    <xdr:to>
      <xdr:col>55</xdr:col>
      <xdr:colOff>0</xdr:colOff>
      <xdr:row>107</xdr:row>
      <xdr:rowOff>106490</xdr:rowOff>
    </xdr:to>
    <xdr:cxnSp macro="">
      <xdr:nvCxnSpPr>
        <xdr:cNvPr id="471" name="直線コネクタ 470">
          <a:extLst>
            <a:ext uri="{FF2B5EF4-FFF2-40B4-BE49-F238E27FC236}">
              <a16:creationId xmlns:a16="http://schemas.microsoft.com/office/drawing/2014/main" id="{7A0212FF-918A-4619-8862-10D09A9B1375}"/>
            </a:ext>
          </a:extLst>
        </xdr:cNvPr>
        <xdr:cNvCxnSpPr/>
      </xdr:nvCxnSpPr>
      <xdr:spPr>
        <a:xfrm flipV="1">
          <a:off x="9639300" y="18450249"/>
          <a:ext cx="8382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55766</xdr:rowOff>
    </xdr:from>
    <xdr:to>
      <xdr:col>46</xdr:col>
      <xdr:colOff>38100</xdr:colOff>
      <xdr:row>107</xdr:row>
      <xdr:rowOff>157366</xdr:rowOff>
    </xdr:to>
    <xdr:sp macro="" textlink="">
      <xdr:nvSpPr>
        <xdr:cNvPr id="472" name="楕円 471">
          <a:extLst>
            <a:ext uri="{FF2B5EF4-FFF2-40B4-BE49-F238E27FC236}">
              <a16:creationId xmlns:a16="http://schemas.microsoft.com/office/drawing/2014/main" id="{4D1E2314-41C9-4E3C-BB32-F1C1932ECEF8}"/>
            </a:ext>
          </a:extLst>
        </xdr:cNvPr>
        <xdr:cNvSpPr/>
      </xdr:nvSpPr>
      <xdr:spPr>
        <a:xfrm>
          <a:off x="8699500" y="184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106490</xdr:rowOff>
    </xdr:from>
    <xdr:to>
      <xdr:col>50</xdr:col>
      <xdr:colOff>114300</xdr:colOff>
      <xdr:row>107</xdr:row>
      <xdr:rowOff>106566</xdr:rowOff>
    </xdr:to>
    <xdr:cxnSp macro="">
      <xdr:nvCxnSpPr>
        <xdr:cNvPr id="473" name="直線コネクタ 472">
          <a:extLst>
            <a:ext uri="{FF2B5EF4-FFF2-40B4-BE49-F238E27FC236}">
              <a16:creationId xmlns:a16="http://schemas.microsoft.com/office/drawing/2014/main" id="{1EAA8080-09F7-4439-A1CB-E2B59D61D97C}"/>
            </a:ext>
          </a:extLst>
        </xdr:cNvPr>
        <xdr:cNvCxnSpPr/>
      </xdr:nvCxnSpPr>
      <xdr:spPr>
        <a:xfrm flipV="1">
          <a:off x="8750300" y="1845164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63652</xdr:rowOff>
    </xdr:from>
    <xdr:to>
      <xdr:col>41</xdr:col>
      <xdr:colOff>101600</xdr:colOff>
      <xdr:row>107</xdr:row>
      <xdr:rowOff>165252</xdr:rowOff>
    </xdr:to>
    <xdr:sp macro="" textlink="">
      <xdr:nvSpPr>
        <xdr:cNvPr id="474" name="楕円 473">
          <a:extLst>
            <a:ext uri="{FF2B5EF4-FFF2-40B4-BE49-F238E27FC236}">
              <a16:creationId xmlns:a16="http://schemas.microsoft.com/office/drawing/2014/main" id="{D10C79F5-AF69-4184-875B-204D9BF14D1F}"/>
            </a:ext>
          </a:extLst>
        </xdr:cNvPr>
        <xdr:cNvSpPr/>
      </xdr:nvSpPr>
      <xdr:spPr>
        <a:xfrm>
          <a:off x="7810500" y="184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106566</xdr:rowOff>
    </xdr:from>
    <xdr:to>
      <xdr:col>45</xdr:col>
      <xdr:colOff>177800</xdr:colOff>
      <xdr:row>107</xdr:row>
      <xdr:rowOff>114452</xdr:rowOff>
    </xdr:to>
    <xdr:cxnSp macro="">
      <xdr:nvCxnSpPr>
        <xdr:cNvPr id="475" name="直線コネクタ 474">
          <a:extLst>
            <a:ext uri="{FF2B5EF4-FFF2-40B4-BE49-F238E27FC236}">
              <a16:creationId xmlns:a16="http://schemas.microsoft.com/office/drawing/2014/main" id="{D47B050B-4943-42E5-B645-12FC853E28EC}"/>
            </a:ext>
          </a:extLst>
        </xdr:cNvPr>
        <xdr:cNvCxnSpPr/>
      </xdr:nvCxnSpPr>
      <xdr:spPr>
        <a:xfrm flipV="1">
          <a:off x="7861300" y="18451716"/>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76" name="楕円 475">
          <a:extLst>
            <a:ext uri="{FF2B5EF4-FFF2-40B4-BE49-F238E27FC236}">
              <a16:creationId xmlns:a16="http://schemas.microsoft.com/office/drawing/2014/main" id="{E49B66DB-03BB-4259-A80D-6226EB8FD637}"/>
            </a:ext>
          </a:extLst>
        </xdr:cNvPr>
        <xdr:cNvSpPr/>
      </xdr:nvSpPr>
      <xdr:spPr>
        <a:xfrm>
          <a:off x="6921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114452</xdr:rowOff>
    </xdr:from>
    <xdr:to>
      <xdr:col>41</xdr:col>
      <xdr:colOff>50800</xdr:colOff>
      <xdr:row>107</xdr:row>
      <xdr:rowOff>118111</xdr:rowOff>
    </xdr:to>
    <xdr:cxnSp macro="">
      <xdr:nvCxnSpPr>
        <xdr:cNvPr id="477" name="直線コネクタ 476">
          <a:extLst>
            <a:ext uri="{FF2B5EF4-FFF2-40B4-BE49-F238E27FC236}">
              <a16:creationId xmlns:a16="http://schemas.microsoft.com/office/drawing/2014/main" id="{93F801A1-F648-44FF-8E08-B3B8A1DB68F8}"/>
            </a:ext>
          </a:extLst>
        </xdr:cNvPr>
        <xdr:cNvCxnSpPr/>
      </xdr:nvCxnSpPr>
      <xdr:spPr>
        <a:xfrm flipV="1">
          <a:off x="6972300" y="18459602"/>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136365</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DEBB0268-673A-4D8A-9D0D-A2482BD72077}"/>
            </a:ext>
          </a:extLst>
        </xdr:cNvPr>
        <xdr:cNvSpPr txBox="1"/>
      </xdr:nvSpPr>
      <xdr:spPr>
        <a:xfrm>
          <a:off x="9359411" y="177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138840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1BA0E2BA-86DB-4E10-8BE4-B193B90DC10E}"/>
            </a:ext>
          </a:extLst>
        </xdr:cNvPr>
        <xdr:cNvSpPr txBox="1"/>
      </xdr:nvSpPr>
      <xdr:spPr>
        <a:xfrm>
          <a:off x="8483111" y="1779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28388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901B252C-EB3E-48FB-85D1-EB1C4821E320}"/>
            </a:ext>
          </a:extLst>
        </xdr:cNvPr>
        <xdr:cNvSpPr txBox="1"/>
      </xdr:nvSpPr>
      <xdr:spPr>
        <a:xfrm>
          <a:off x="7594111" y="1785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34484</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74368123-71D1-4A85-B6AE-7FC542A8D05F}"/>
            </a:ext>
          </a:extLst>
        </xdr:cNvPr>
        <xdr:cNvSpPr txBox="1"/>
      </xdr:nvSpPr>
      <xdr:spPr>
        <a:xfrm>
          <a:off x="6705111" y="1786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148417</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D1D28D96-5080-41D7-9C61-19CDA0AFF6B3}"/>
            </a:ext>
          </a:extLst>
        </xdr:cNvPr>
        <xdr:cNvSpPr txBox="1"/>
      </xdr:nvSpPr>
      <xdr:spPr>
        <a:xfrm>
          <a:off x="9359411" y="1849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148493</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1CE325DD-E4C0-454D-812B-05DF98EDF50B}"/>
            </a:ext>
          </a:extLst>
        </xdr:cNvPr>
        <xdr:cNvSpPr txBox="1"/>
      </xdr:nvSpPr>
      <xdr:spPr>
        <a:xfrm>
          <a:off x="8483111" y="1849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156379</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8375D80D-D8F6-4E11-9009-408AB044B677}"/>
            </a:ext>
          </a:extLst>
        </xdr:cNvPr>
        <xdr:cNvSpPr txBox="1"/>
      </xdr:nvSpPr>
      <xdr:spPr>
        <a:xfrm>
          <a:off x="7594111" y="185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160038</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8C3FF088-96EC-41FE-ABEE-B7675947441D}"/>
            </a:ext>
          </a:extLst>
        </xdr:cNvPr>
        <xdr:cNvSpPr txBox="1"/>
      </xdr:nvSpPr>
      <xdr:spPr>
        <a:xfrm>
          <a:off x="6705111" y="1850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2B76B475-D918-43F1-A061-D8C8E18FEAE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5E1BF2DF-1B6A-4B50-ACBE-579D52BEFA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FC4D4021-60C1-498D-95D0-49FFFC814D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AD1C613D-A417-4CE0-BAD1-D4C69479E38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DF6079D9-5689-4CD5-A2CA-CC097A920E3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92CDD752-58E1-4B71-A946-FC3584C92F0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6CF3EB65-54DD-4DF8-AEC3-D578240B03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CD7F2909-C32E-4B3A-B9AA-DC726F949E1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80044FFA-303E-4F89-ACFA-5799000487C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7E71E4F1-84BA-44A5-865F-57087C8569F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9265DD32-33CE-4E04-9F97-B13160B76D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5CC8AC75-58C5-419F-93CD-95BEEF1E08F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EDD74F4F-64EC-4F6F-A32B-E3AA75A80A6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2673D312-E7B6-44DB-83CB-83CE9C0AF01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7D8FACBB-61B4-4240-8F6D-14546CC50C3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BDAE2313-AD2F-4AB8-B211-6FE42353BDF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D0279AA3-E644-4AC3-8281-D71810FE18E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90745E8D-6011-454F-A61A-4D609400BE3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29804D72-3074-430E-BAC9-34FB8322E88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057A2AE5-BF86-41FC-B2DB-C1CB10A3F1D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A0F92862-1968-4151-9028-74EDBA4665B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A6CEC02B-7C03-4733-B553-4589D73CA80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6BD5C19C-DC05-4898-AA42-7031E9EB806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43A2AC32-9280-4490-9D55-68FD65DA073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510" name="直線コネクタ 509">
          <a:extLst>
            <a:ext uri="{FF2B5EF4-FFF2-40B4-BE49-F238E27FC236}">
              <a16:creationId xmlns:a16="http://schemas.microsoft.com/office/drawing/2014/main" id="{A296DDA7-389B-4470-9888-CDFDF8EB8A70}"/>
            </a:ext>
          </a:extLst>
        </xdr:cNvPr>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AA97CF52-C46C-4680-AC67-D925D99A3F87}"/>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512" name="直線コネクタ 511">
          <a:extLst>
            <a:ext uri="{FF2B5EF4-FFF2-40B4-BE49-F238E27FC236}">
              <a16:creationId xmlns:a16="http://schemas.microsoft.com/office/drawing/2014/main" id="{EAB5B7B2-C1F9-4463-A2BC-D689BCB36A02}"/>
            </a:ext>
          </a:extLst>
        </xdr:cNvPr>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7D435190-3D6F-4B94-8D2E-C5616BD68FA8}"/>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4" name="直線コネクタ 513">
          <a:extLst>
            <a:ext uri="{FF2B5EF4-FFF2-40B4-BE49-F238E27FC236}">
              <a16:creationId xmlns:a16="http://schemas.microsoft.com/office/drawing/2014/main" id="{48A48A96-3AA9-4B09-9092-A87C1ECF36CB}"/>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643BCD31-A917-435F-B5B0-FB9045B9E23F}"/>
            </a:ext>
          </a:extLst>
        </xdr:cNvPr>
        <xdr:cNvSpPr txBox="1"/>
      </xdr:nvSpPr>
      <xdr:spPr>
        <a:xfrm>
          <a:off x="16357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16" name="フローチャート: 判断 515">
          <a:extLst>
            <a:ext uri="{FF2B5EF4-FFF2-40B4-BE49-F238E27FC236}">
              <a16:creationId xmlns:a16="http://schemas.microsoft.com/office/drawing/2014/main" id="{B68C69E5-CB7C-43C3-8CE3-91A7DB9446A0}"/>
            </a:ext>
          </a:extLst>
        </xdr:cNvPr>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517" name="フローチャート: 判断 516">
          <a:extLst>
            <a:ext uri="{FF2B5EF4-FFF2-40B4-BE49-F238E27FC236}">
              <a16:creationId xmlns:a16="http://schemas.microsoft.com/office/drawing/2014/main" id="{523080A6-8058-4255-B3D8-494862724C2B}"/>
            </a:ext>
          </a:extLst>
        </xdr:cNvPr>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518" name="フローチャート: 判断 517">
          <a:extLst>
            <a:ext uri="{FF2B5EF4-FFF2-40B4-BE49-F238E27FC236}">
              <a16:creationId xmlns:a16="http://schemas.microsoft.com/office/drawing/2014/main" id="{58637C8F-1B35-476C-981A-E91AB9ADC8F5}"/>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9" name="フローチャート: 判断 518">
          <a:extLst>
            <a:ext uri="{FF2B5EF4-FFF2-40B4-BE49-F238E27FC236}">
              <a16:creationId xmlns:a16="http://schemas.microsoft.com/office/drawing/2014/main" id="{C636F4E0-3A96-4E2F-83F1-E2D8DD0150D4}"/>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0" name="フローチャート: 判断 519">
          <a:extLst>
            <a:ext uri="{FF2B5EF4-FFF2-40B4-BE49-F238E27FC236}">
              <a16:creationId xmlns:a16="http://schemas.microsoft.com/office/drawing/2014/main" id="{0AC70B35-CB88-43E1-80E0-5817013D4077}"/>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1D87EB9-5E27-4F34-A6EB-8F9E80CAA5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43634F6-FF8E-4D10-B023-8CAB16EE948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2C2365E-5450-4890-B16D-1DD70AEC89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8D50C4A-CFA4-46E6-85E0-2EB749B7EFF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45FFBE0-5038-443F-94F3-4BDFD2B11A7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26" name="楕円 525">
          <a:extLst>
            <a:ext uri="{FF2B5EF4-FFF2-40B4-BE49-F238E27FC236}">
              <a16:creationId xmlns:a16="http://schemas.microsoft.com/office/drawing/2014/main" id="{89FA73A4-5BE1-49CF-91C6-6CFD61F537C3}"/>
            </a:ext>
          </a:extLst>
        </xdr:cNvPr>
        <xdr:cNvSpPr/>
      </xdr:nvSpPr>
      <xdr:spPr>
        <a:xfrm>
          <a:off x="16268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142892</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54BC63C1-725F-4EDC-882B-F2791FC30902}"/>
            </a:ext>
          </a:extLst>
        </xdr:cNvPr>
        <xdr:cNvSpPr txBox="1"/>
      </xdr:nvSpPr>
      <xdr:spPr>
        <a:xfrm>
          <a:off x="16357600"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160655</xdr:rowOff>
    </xdr:from>
    <xdr:to>
      <xdr:col>81</xdr:col>
      <xdr:colOff>101600</xdr:colOff>
      <xdr:row>37</xdr:row>
      <xdr:rowOff>90805</xdr:rowOff>
    </xdr:to>
    <xdr:sp macro="" textlink="">
      <xdr:nvSpPr>
        <xdr:cNvPr id="528" name="楕円 527">
          <a:extLst>
            <a:ext uri="{FF2B5EF4-FFF2-40B4-BE49-F238E27FC236}">
              <a16:creationId xmlns:a16="http://schemas.microsoft.com/office/drawing/2014/main" id="{921FEE48-101D-4A3D-ADC5-41A6487A864F}"/>
            </a:ext>
          </a:extLst>
        </xdr:cNvPr>
        <xdr:cNvSpPr/>
      </xdr:nvSpPr>
      <xdr:spPr>
        <a:xfrm>
          <a:off x="15430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40005</xdr:rowOff>
    </xdr:from>
    <xdr:to>
      <xdr:col>85</xdr:col>
      <xdr:colOff>127000</xdr:colOff>
      <xdr:row>37</xdr:row>
      <xdr:rowOff>43815</xdr:rowOff>
    </xdr:to>
    <xdr:cxnSp macro="">
      <xdr:nvCxnSpPr>
        <xdr:cNvPr id="529" name="直線コネクタ 528">
          <a:extLst>
            <a:ext uri="{FF2B5EF4-FFF2-40B4-BE49-F238E27FC236}">
              <a16:creationId xmlns:a16="http://schemas.microsoft.com/office/drawing/2014/main" id="{8181383B-314D-42C0-82ED-1307A535CF98}"/>
            </a:ext>
          </a:extLst>
        </xdr:cNvPr>
        <xdr:cNvCxnSpPr/>
      </xdr:nvCxnSpPr>
      <xdr:spPr>
        <a:xfrm>
          <a:off x="15481300" y="63836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530" name="楕円 529">
          <a:extLst>
            <a:ext uri="{FF2B5EF4-FFF2-40B4-BE49-F238E27FC236}">
              <a16:creationId xmlns:a16="http://schemas.microsoft.com/office/drawing/2014/main" id="{BCF287AD-D642-4101-A981-63F237F7B942}"/>
            </a:ext>
          </a:extLst>
        </xdr:cNvPr>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40005</xdr:rowOff>
    </xdr:from>
    <xdr:to>
      <xdr:col>81</xdr:col>
      <xdr:colOff>50800</xdr:colOff>
      <xdr:row>37</xdr:row>
      <xdr:rowOff>41910</xdr:rowOff>
    </xdr:to>
    <xdr:cxnSp macro="">
      <xdr:nvCxnSpPr>
        <xdr:cNvPr id="531" name="直線コネクタ 530">
          <a:extLst>
            <a:ext uri="{FF2B5EF4-FFF2-40B4-BE49-F238E27FC236}">
              <a16:creationId xmlns:a16="http://schemas.microsoft.com/office/drawing/2014/main" id="{28933603-9452-4F1C-A435-D240715D6D75}"/>
            </a:ext>
          </a:extLst>
        </xdr:cNvPr>
        <xdr:cNvCxnSpPr/>
      </xdr:nvCxnSpPr>
      <xdr:spPr>
        <a:xfrm flipV="1">
          <a:off x="14592300" y="63836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84455</xdr:rowOff>
    </xdr:from>
    <xdr:to>
      <xdr:col>72</xdr:col>
      <xdr:colOff>38100</xdr:colOff>
      <xdr:row>38</xdr:row>
      <xdr:rowOff>14605</xdr:rowOff>
    </xdr:to>
    <xdr:sp macro="" textlink="">
      <xdr:nvSpPr>
        <xdr:cNvPr id="532" name="楕円 531">
          <a:extLst>
            <a:ext uri="{FF2B5EF4-FFF2-40B4-BE49-F238E27FC236}">
              <a16:creationId xmlns:a16="http://schemas.microsoft.com/office/drawing/2014/main" id="{A9A0C940-96E5-475C-B3EA-03C4308E8A85}"/>
            </a:ext>
          </a:extLst>
        </xdr:cNvPr>
        <xdr:cNvSpPr/>
      </xdr:nvSpPr>
      <xdr:spPr>
        <a:xfrm>
          <a:off x="13652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135255</xdr:rowOff>
    </xdr:to>
    <xdr:cxnSp macro="">
      <xdr:nvCxnSpPr>
        <xdr:cNvPr id="533" name="直線コネクタ 532">
          <a:extLst>
            <a:ext uri="{FF2B5EF4-FFF2-40B4-BE49-F238E27FC236}">
              <a16:creationId xmlns:a16="http://schemas.microsoft.com/office/drawing/2014/main" id="{2E10DC32-1649-4500-B7E7-252C1564237F}"/>
            </a:ext>
          </a:extLst>
        </xdr:cNvPr>
        <xdr:cNvCxnSpPr/>
      </xdr:nvCxnSpPr>
      <xdr:spPr>
        <a:xfrm flipV="1">
          <a:off x="13703300" y="638556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143510</xdr:rowOff>
    </xdr:from>
    <xdr:to>
      <xdr:col>67</xdr:col>
      <xdr:colOff>101600</xdr:colOff>
      <xdr:row>38</xdr:row>
      <xdr:rowOff>73660</xdr:rowOff>
    </xdr:to>
    <xdr:sp macro="" textlink="">
      <xdr:nvSpPr>
        <xdr:cNvPr id="534" name="楕円 533">
          <a:extLst>
            <a:ext uri="{FF2B5EF4-FFF2-40B4-BE49-F238E27FC236}">
              <a16:creationId xmlns:a16="http://schemas.microsoft.com/office/drawing/2014/main" id="{F470B091-4F02-4480-AD99-12C8457A727C}"/>
            </a:ext>
          </a:extLst>
        </xdr:cNvPr>
        <xdr:cNvSpPr/>
      </xdr:nvSpPr>
      <xdr:spPr>
        <a:xfrm>
          <a:off x="1276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135255</xdr:rowOff>
    </xdr:from>
    <xdr:to>
      <xdr:col>71</xdr:col>
      <xdr:colOff>177800</xdr:colOff>
      <xdr:row>38</xdr:row>
      <xdr:rowOff>22860</xdr:rowOff>
    </xdr:to>
    <xdr:cxnSp macro="">
      <xdr:nvCxnSpPr>
        <xdr:cNvPr id="535" name="直線コネクタ 534">
          <a:extLst>
            <a:ext uri="{FF2B5EF4-FFF2-40B4-BE49-F238E27FC236}">
              <a16:creationId xmlns:a16="http://schemas.microsoft.com/office/drawing/2014/main" id="{258BE1D2-90E6-46C5-9B86-666C1D11B16B}"/>
            </a:ext>
          </a:extLst>
        </xdr:cNvPr>
        <xdr:cNvCxnSpPr/>
      </xdr:nvCxnSpPr>
      <xdr:spPr>
        <a:xfrm flipV="1">
          <a:off x="12814300" y="647890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F0A0B2E7-4743-4F19-A914-D55D9CF7D9B2}"/>
            </a:ext>
          </a:extLst>
        </xdr:cNvPr>
        <xdr:cNvSpPr txBox="1"/>
      </xdr:nvSpPr>
      <xdr:spPr>
        <a:xfrm>
          <a:off x="15266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A954EEEC-879D-4C9C-B029-19A50919CE25}"/>
            </a:ext>
          </a:extLst>
        </xdr:cNvPr>
        <xdr:cNvSpPr txBox="1"/>
      </xdr:nvSpPr>
      <xdr:spPr>
        <a:xfrm>
          <a:off x="14389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7814BCA1-3EDB-41E3-9E8C-438405A60D7B}"/>
            </a:ext>
          </a:extLst>
        </xdr:cNvPr>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92C86B7C-B5ED-48A0-8E9D-35B68D4D2B4A}"/>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107332</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92D670C6-6EBA-40D2-8CC0-8A3C83D06823}"/>
            </a:ext>
          </a:extLst>
        </xdr:cNvPr>
        <xdr:cNvSpPr txBox="1"/>
      </xdr:nvSpPr>
      <xdr:spPr>
        <a:xfrm>
          <a:off x="152660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44B2F67F-33D8-47AC-92C0-2F05F2B90C01}"/>
            </a:ext>
          </a:extLst>
        </xdr:cNvPr>
        <xdr:cNvSpPr txBox="1"/>
      </xdr:nvSpPr>
      <xdr:spPr>
        <a:xfrm>
          <a:off x="14389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82DBE410-C075-4BE5-B29A-FACF60E737D4}"/>
            </a:ext>
          </a:extLst>
        </xdr:cNvPr>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64787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BA7CE477-A399-45FB-98A7-52B338216C38}"/>
            </a:ext>
          </a:extLst>
        </xdr:cNvPr>
        <xdr:cNvSpPr txBox="1"/>
      </xdr:nvSpPr>
      <xdr:spPr>
        <a:xfrm>
          <a:off x="12611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92644E16-EDD2-4694-86C6-BB3A19B4058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174DD02-F772-4C8C-9FD3-024B8AF9EF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87C3F0A-EDF2-4493-97CF-D2C54CFF3D0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D4B79FA-DFAD-48CE-93AF-9C5A9DC1C8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CB9E82E3-ED87-4D59-8BB9-6D4603C7AA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72E9570F-3318-42EB-9712-661184382F6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1F450392-73FA-4A63-818D-2DFCC8AFC40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4CAAF3EA-D3E1-412D-9205-3652D8896E3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886200D2-5C90-4476-B445-CE8175F7C6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E34D0A31-2718-40E6-AA17-16B1AFBE80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522A38E8-01EE-4B9F-8075-DFFF162FC42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C05138ED-B49C-4781-98F4-D1C1033573E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171CDFF8-068E-4B6D-9068-7729363F430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C5A5C1A8-456B-4BAA-8A7D-40A763C1B53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AE718100-DA02-4010-B47E-BDED9AA3F6A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E8D266BF-5C06-49E4-835F-BE3BE6103BF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395A8D21-1148-4A26-9F21-9840FE80B9B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C7C4AD37-6491-4D6C-90CF-298861CC248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CC37BDCE-4427-4AEA-BBBB-59E6C1177BA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4D88DB96-B044-46BD-A2BA-EAC564A20D8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47BE32AA-0973-4670-8736-A5923F66A13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565" name="直線コネクタ 564">
          <a:extLst>
            <a:ext uri="{FF2B5EF4-FFF2-40B4-BE49-F238E27FC236}">
              <a16:creationId xmlns:a16="http://schemas.microsoft.com/office/drawing/2014/main" id="{F890566C-D4D8-4EE7-80FD-C8AAD07D3227}"/>
            </a:ext>
          </a:extLst>
        </xdr:cNvPr>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5E64E083-B371-42E2-8533-D5059AAEBEC6}"/>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7" name="直線コネクタ 566">
          <a:extLst>
            <a:ext uri="{FF2B5EF4-FFF2-40B4-BE49-F238E27FC236}">
              <a16:creationId xmlns:a16="http://schemas.microsoft.com/office/drawing/2014/main" id="{7A3AA323-87AB-44CE-89B4-F9A9F1F50134}"/>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B413FBF5-009B-41E0-9FF3-4C0B8BEBC0BB}"/>
            </a:ext>
          </a:extLst>
        </xdr:cNvPr>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569" name="直線コネクタ 568">
          <a:extLst>
            <a:ext uri="{FF2B5EF4-FFF2-40B4-BE49-F238E27FC236}">
              <a16:creationId xmlns:a16="http://schemas.microsoft.com/office/drawing/2014/main" id="{3AACF7E4-CA84-4AC1-BE8D-A302BB4B3384}"/>
            </a:ext>
          </a:extLst>
        </xdr:cNvPr>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1F34D61E-7427-4D54-BA4C-02FEAFB4B523}"/>
            </a:ext>
          </a:extLst>
        </xdr:cNvPr>
        <xdr:cNvSpPr txBox="1"/>
      </xdr:nvSpPr>
      <xdr:spPr>
        <a:xfrm>
          <a:off x="22199600" y="677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571" name="フローチャート: 判断 570">
          <a:extLst>
            <a:ext uri="{FF2B5EF4-FFF2-40B4-BE49-F238E27FC236}">
              <a16:creationId xmlns:a16="http://schemas.microsoft.com/office/drawing/2014/main" id="{AC3FE95A-3685-41B2-86DC-08A26FB869CC}"/>
            </a:ext>
          </a:extLst>
        </xdr:cNvPr>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2" name="フローチャート: 判断 571">
          <a:extLst>
            <a:ext uri="{FF2B5EF4-FFF2-40B4-BE49-F238E27FC236}">
              <a16:creationId xmlns:a16="http://schemas.microsoft.com/office/drawing/2014/main" id="{D5ABE894-05EE-4880-9D1F-DC14E6EC373A}"/>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3" name="フローチャート: 判断 572">
          <a:extLst>
            <a:ext uri="{FF2B5EF4-FFF2-40B4-BE49-F238E27FC236}">
              <a16:creationId xmlns:a16="http://schemas.microsoft.com/office/drawing/2014/main" id="{0F7D6D6F-067B-4405-A4F4-287DE60BF494}"/>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574" name="フローチャート: 判断 573">
          <a:extLst>
            <a:ext uri="{FF2B5EF4-FFF2-40B4-BE49-F238E27FC236}">
              <a16:creationId xmlns:a16="http://schemas.microsoft.com/office/drawing/2014/main" id="{56C598C9-9912-499C-8400-6727AC5D6A33}"/>
            </a:ext>
          </a:extLst>
        </xdr:cNvPr>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75" name="フローチャート: 判断 574">
          <a:extLst>
            <a:ext uri="{FF2B5EF4-FFF2-40B4-BE49-F238E27FC236}">
              <a16:creationId xmlns:a16="http://schemas.microsoft.com/office/drawing/2014/main" id="{DF25021D-4114-40EB-A6C2-A218D83186D1}"/>
            </a:ext>
          </a:extLst>
        </xdr:cNvPr>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F1348D5D-E522-4F2F-9F4A-3FBF7734675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9E67425-BE07-47F0-9EB5-B91703EF44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78F7F15-0B34-439E-A890-FCB12D58C1C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26D6AB45-DC0A-4080-B699-E2B986A648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F7F815D1-5EDE-4B76-A5E0-D97CD27728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103124</xdr:rowOff>
    </xdr:from>
    <xdr:to>
      <xdr:col>116</xdr:col>
      <xdr:colOff>114300</xdr:colOff>
      <xdr:row>39</xdr:row>
      <xdr:rowOff>33274</xdr:rowOff>
    </xdr:to>
    <xdr:sp macro="" textlink="">
      <xdr:nvSpPr>
        <xdr:cNvPr id="581" name="楕円 580">
          <a:extLst>
            <a:ext uri="{FF2B5EF4-FFF2-40B4-BE49-F238E27FC236}">
              <a16:creationId xmlns:a16="http://schemas.microsoft.com/office/drawing/2014/main" id="{C6825955-C009-4D93-A237-9AEF9E6478CE}"/>
            </a:ext>
          </a:extLst>
        </xdr:cNvPr>
        <xdr:cNvSpPr/>
      </xdr:nvSpPr>
      <xdr:spPr>
        <a:xfrm>
          <a:off x="221107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126001</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88103C58-8753-4CB4-9109-67B7D218E431}"/>
            </a:ext>
          </a:extLst>
        </xdr:cNvPr>
        <xdr:cNvSpPr txBox="1"/>
      </xdr:nvSpPr>
      <xdr:spPr>
        <a:xfrm>
          <a:off x="22199600"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84836</xdr:rowOff>
    </xdr:from>
    <xdr:to>
      <xdr:col>112</xdr:col>
      <xdr:colOff>38100</xdr:colOff>
      <xdr:row>39</xdr:row>
      <xdr:rowOff>14986</xdr:rowOff>
    </xdr:to>
    <xdr:sp macro="" textlink="">
      <xdr:nvSpPr>
        <xdr:cNvPr id="583" name="楕円 582">
          <a:extLst>
            <a:ext uri="{FF2B5EF4-FFF2-40B4-BE49-F238E27FC236}">
              <a16:creationId xmlns:a16="http://schemas.microsoft.com/office/drawing/2014/main" id="{5CDF1403-BA13-47BC-8F58-D25782C3FC02}"/>
            </a:ext>
          </a:extLst>
        </xdr:cNvPr>
        <xdr:cNvSpPr/>
      </xdr:nvSpPr>
      <xdr:spPr>
        <a:xfrm>
          <a:off x="21272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135636</xdr:rowOff>
    </xdr:from>
    <xdr:to>
      <xdr:col>116</xdr:col>
      <xdr:colOff>63500</xdr:colOff>
      <xdr:row>38</xdr:row>
      <xdr:rowOff>153924</xdr:rowOff>
    </xdr:to>
    <xdr:cxnSp macro="">
      <xdr:nvCxnSpPr>
        <xdr:cNvPr id="584" name="直線コネクタ 583">
          <a:extLst>
            <a:ext uri="{FF2B5EF4-FFF2-40B4-BE49-F238E27FC236}">
              <a16:creationId xmlns:a16="http://schemas.microsoft.com/office/drawing/2014/main" id="{3E6ABF29-0602-4019-9696-DC11573A8886}"/>
            </a:ext>
          </a:extLst>
        </xdr:cNvPr>
        <xdr:cNvCxnSpPr/>
      </xdr:nvCxnSpPr>
      <xdr:spPr>
        <a:xfrm>
          <a:off x="21323300" y="66507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585" name="楕円 584">
          <a:extLst>
            <a:ext uri="{FF2B5EF4-FFF2-40B4-BE49-F238E27FC236}">
              <a16:creationId xmlns:a16="http://schemas.microsoft.com/office/drawing/2014/main" id="{8B853F73-B3BA-4861-8F4A-F31291C3D535}"/>
            </a:ext>
          </a:extLst>
        </xdr:cNvPr>
        <xdr:cNvSpPr/>
      </xdr:nvSpPr>
      <xdr:spPr>
        <a:xfrm>
          <a:off x="20383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135636</xdr:rowOff>
    </xdr:from>
    <xdr:to>
      <xdr:col>111</xdr:col>
      <xdr:colOff>177800</xdr:colOff>
      <xdr:row>38</xdr:row>
      <xdr:rowOff>140208</xdr:rowOff>
    </xdr:to>
    <xdr:cxnSp macro="">
      <xdr:nvCxnSpPr>
        <xdr:cNvPr id="586" name="直線コネクタ 585">
          <a:extLst>
            <a:ext uri="{FF2B5EF4-FFF2-40B4-BE49-F238E27FC236}">
              <a16:creationId xmlns:a16="http://schemas.microsoft.com/office/drawing/2014/main" id="{791A9C24-1FD2-470B-88E5-11EA8919FC57}"/>
            </a:ext>
          </a:extLst>
        </xdr:cNvPr>
        <xdr:cNvCxnSpPr/>
      </xdr:nvCxnSpPr>
      <xdr:spPr>
        <a:xfrm flipV="1">
          <a:off x="20434300" y="6650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587" name="楕円 586">
          <a:extLst>
            <a:ext uri="{FF2B5EF4-FFF2-40B4-BE49-F238E27FC236}">
              <a16:creationId xmlns:a16="http://schemas.microsoft.com/office/drawing/2014/main" id="{55E19075-F57A-4A76-86E4-87E6D2F62ACE}"/>
            </a:ext>
          </a:extLst>
        </xdr:cNvPr>
        <xdr:cNvSpPr/>
      </xdr:nvSpPr>
      <xdr:spPr>
        <a:xfrm>
          <a:off x="19494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131064</xdr:rowOff>
    </xdr:from>
    <xdr:to>
      <xdr:col>107</xdr:col>
      <xdr:colOff>50800</xdr:colOff>
      <xdr:row>38</xdr:row>
      <xdr:rowOff>140208</xdr:rowOff>
    </xdr:to>
    <xdr:cxnSp macro="">
      <xdr:nvCxnSpPr>
        <xdr:cNvPr id="588" name="直線コネクタ 587">
          <a:extLst>
            <a:ext uri="{FF2B5EF4-FFF2-40B4-BE49-F238E27FC236}">
              <a16:creationId xmlns:a16="http://schemas.microsoft.com/office/drawing/2014/main" id="{96B0EFA3-8F03-4E14-AF6C-B8E04C8F7125}"/>
            </a:ext>
          </a:extLst>
        </xdr:cNvPr>
        <xdr:cNvCxnSpPr/>
      </xdr:nvCxnSpPr>
      <xdr:spPr>
        <a:xfrm>
          <a:off x="19545300" y="6646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66548</xdr:rowOff>
    </xdr:from>
    <xdr:to>
      <xdr:col>98</xdr:col>
      <xdr:colOff>38100</xdr:colOff>
      <xdr:row>38</xdr:row>
      <xdr:rowOff>168148</xdr:rowOff>
    </xdr:to>
    <xdr:sp macro="" textlink="">
      <xdr:nvSpPr>
        <xdr:cNvPr id="589" name="楕円 588">
          <a:extLst>
            <a:ext uri="{FF2B5EF4-FFF2-40B4-BE49-F238E27FC236}">
              <a16:creationId xmlns:a16="http://schemas.microsoft.com/office/drawing/2014/main" id="{CBCE8A76-7F65-43FD-B0F3-2E7EDA5890C9}"/>
            </a:ext>
          </a:extLst>
        </xdr:cNvPr>
        <xdr:cNvSpPr/>
      </xdr:nvSpPr>
      <xdr:spPr>
        <a:xfrm>
          <a:off x="18605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117348</xdr:rowOff>
    </xdr:from>
    <xdr:to>
      <xdr:col>102</xdr:col>
      <xdr:colOff>114300</xdr:colOff>
      <xdr:row>38</xdr:row>
      <xdr:rowOff>131064</xdr:rowOff>
    </xdr:to>
    <xdr:cxnSp macro="">
      <xdr:nvCxnSpPr>
        <xdr:cNvPr id="590" name="直線コネクタ 589">
          <a:extLst>
            <a:ext uri="{FF2B5EF4-FFF2-40B4-BE49-F238E27FC236}">
              <a16:creationId xmlns:a16="http://schemas.microsoft.com/office/drawing/2014/main" id="{E03EDA32-8EAA-4DE0-9033-50BAF3073495}"/>
            </a:ext>
          </a:extLst>
        </xdr:cNvPr>
        <xdr:cNvCxnSpPr/>
      </xdr:nvCxnSpPr>
      <xdr:spPr>
        <a:xfrm>
          <a:off x="18656300" y="66324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A5A86B59-849D-4AE9-B4BA-0577997017AB}"/>
            </a:ext>
          </a:extLst>
        </xdr:cNvPr>
        <xdr:cNvSpPr txBox="1"/>
      </xdr:nvSpPr>
      <xdr:spPr>
        <a:xfrm>
          <a:off x="21075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99757C37-8ADA-47D9-841A-931C3E5F565C}"/>
            </a:ext>
          </a:extLst>
        </xdr:cNvPr>
        <xdr:cNvSpPr txBox="1"/>
      </xdr:nvSpPr>
      <xdr:spPr>
        <a:xfrm>
          <a:off x="20199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3A623D54-8D97-42FA-ADB3-2C045B06E411}"/>
            </a:ext>
          </a:extLst>
        </xdr:cNvPr>
        <xdr:cNvSpPr txBox="1"/>
      </xdr:nvSpPr>
      <xdr:spPr>
        <a:xfrm>
          <a:off x="193104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161561</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D6CA382A-2DF6-48E5-B18A-4157BB2E58B9}"/>
            </a:ext>
          </a:extLst>
        </xdr:cNvPr>
        <xdr:cNvSpPr txBox="1"/>
      </xdr:nvSpPr>
      <xdr:spPr>
        <a:xfrm>
          <a:off x="18421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31513</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516239A7-3657-4C5C-91B4-DD4A167158B4}"/>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E875FBAF-9E15-466B-9038-FFA6336A40B5}"/>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42FB029C-AAD8-4B16-9721-169D9705E04F}"/>
            </a:ext>
          </a:extLst>
        </xdr:cNvPr>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13225</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1D34E2DA-9CDA-4402-B6D9-D29E385B7AE1}"/>
            </a:ext>
          </a:extLst>
        </xdr:cNvPr>
        <xdr:cNvSpPr txBox="1"/>
      </xdr:nvSpPr>
      <xdr:spPr>
        <a:xfrm>
          <a:off x="18421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986E7F0D-7071-4236-B329-ACFAA09BA8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D4B8C1BE-BFEC-4EA2-A3D0-6A551729C7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DC41CEF3-4AB2-4C42-BB47-14C8ECED55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3EE9637F-5E34-4612-AA42-E74A1133FCF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62CE33E3-5994-4B6B-87EB-B8B0CF630D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FF65C38A-08B9-45D8-AF36-8FDD461A33D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C6A5979F-84BF-4833-A1F6-E39F64BCE43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1B5C2F76-DD39-4554-919C-9DDB29FAE18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7CBBBEDD-4C79-4C49-A589-0253FBDE6E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C6E22CB8-5DAB-4C72-B45A-7AEE5AD0817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D387BC67-BFE1-4E23-B3B6-DEF245FEF9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a:extLst>
            <a:ext uri="{FF2B5EF4-FFF2-40B4-BE49-F238E27FC236}">
              <a16:creationId xmlns:a16="http://schemas.microsoft.com/office/drawing/2014/main" id="{074ACE66-88DB-406E-BF79-1ABB75AA6E6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1" name="テキスト ボックス 610">
          <a:extLst>
            <a:ext uri="{FF2B5EF4-FFF2-40B4-BE49-F238E27FC236}">
              <a16:creationId xmlns:a16="http://schemas.microsoft.com/office/drawing/2014/main" id="{F990319E-38F0-49EB-ADE1-8B27497C1C7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a:extLst>
            <a:ext uri="{FF2B5EF4-FFF2-40B4-BE49-F238E27FC236}">
              <a16:creationId xmlns:a16="http://schemas.microsoft.com/office/drawing/2014/main" id="{6B1A181E-A0FC-42BF-995D-4905134E0D3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a:extLst>
            <a:ext uri="{FF2B5EF4-FFF2-40B4-BE49-F238E27FC236}">
              <a16:creationId xmlns:a16="http://schemas.microsoft.com/office/drawing/2014/main" id="{8E1DF2AD-12A2-4913-A736-2864E8A04BD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a:extLst>
            <a:ext uri="{FF2B5EF4-FFF2-40B4-BE49-F238E27FC236}">
              <a16:creationId xmlns:a16="http://schemas.microsoft.com/office/drawing/2014/main" id="{D1139A70-42E0-482C-B513-83C2AC123A1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a:extLst>
            <a:ext uri="{FF2B5EF4-FFF2-40B4-BE49-F238E27FC236}">
              <a16:creationId xmlns:a16="http://schemas.microsoft.com/office/drawing/2014/main" id="{8161372A-F6F2-4975-A58B-A79EA02EB1C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a:extLst>
            <a:ext uri="{FF2B5EF4-FFF2-40B4-BE49-F238E27FC236}">
              <a16:creationId xmlns:a16="http://schemas.microsoft.com/office/drawing/2014/main" id="{4160AC3F-3E22-4B37-AE8E-6BA56E1C18B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a:extLst>
            <a:ext uri="{FF2B5EF4-FFF2-40B4-BE49-F238E27FC236}">
              <a16:creationId xmlns:a16="http://schemas.microsoft.com/office/drawing/2014/main" id="{EF74E89F-21E5-46EA-B4D8-8C510DEB479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a:extLst>
            <a:ext uri="{FF2B5EF4-FFF2-40B4-BE49-F238E27FC236}">
              <a16:creationId xmlns:a16="http://schemas.microsoft.com/office/drawing/2014/main" id="{C5D963E9-9B28-46BF-A095-B57DBA630E8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a:extLst>
            <a:ext uri="{FF2B5EF4-FFF2-40B4-BE49-F238E27FC236}">
              <a16:creationId xmlns:a16="http://schemas.microsoft.com/office/drawing/2014/main" id="{FCDAF214-A817-41EE-A9C0-B6F67B80CE3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a:extLst>
            <a:ext uri="{FF2B5EF4-FFF2-40B4-BE49-F238E27FC236}">
              <a16:creationId xmlns:a16="http://schemas.microsoft.com/office/drawing/2014/main" id="{EF6E4ADF-5AFD-496E-8917-B74A4BDD81F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1" name="テキスト ボックス 620">
          <a:extLst>
            <a:ext uri="{FF2B5EF4-FFF2-40B4-BE49-F238E27FC236}">
              <a16:creationId xmlns:a16="http://schemas.microsoft.com/office/drawing/2014/main" id="{C5942002-ABD0-47DD-8495-5C0E57ED9C4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7E21051E-646F-4E83-8AEC-E5715984249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0EFAEEB1-9CCC-45D6-BFA8-C3DAA7A1CFD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81B08D40-C15D-4155-A95F-653ED8507D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625" name="直線コネクタ 624">
          <a:extLst>
            <a:ext uri="{FF2B5EF4-FFF2-40B4-BE49-F238E27FC236}">
              <a16:creationId xmlns:a16="http://schemas.microsoft.com/office/drawing/2014/main" id="{42AD7757-1143-4B6F-9AD5-307865764F3D}"/>
            </a:ext>
          </a:extLst>
        </xdr:cNvPr>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90CD2352-3248-413C-9DA5-4ADBCC67E1F7}"/>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27" name="直線コネクタ 626">
          <a:extLst>
            <a:ext uri="{FF2B5EF4-FFF2-40B4-BE49-F238E27FC236}">
              <a16:creationId xmlns:a16="http://schemas.microsoft.com/office/drawing/2014/main" id="{E6D0159A-9E0B-4756-8CAC-FE6147FCC392}"/>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DE9E376D-07BB-481E-A851-CB0DC215CF3E}"/>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29" name="直線コネクタ 628">
          <a:extLst>
            <a:ext uri="{FF2B5EF4-FFF2-40B4-BE49-F238E27FC236}">
              <a16:creationId xmlns:a16="http://schemas.microsoft.com/office/drawing/2014/main" id="{3B18ACEE-2003-45C8-909F-E37160383428}"/>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295E2361-A9AD-4C0D-85B1-B3DF53E9BB56}"/>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1" name="フローチャート: 判断 630">
          <a:extLst>
            <a:ext uri="{FF2B5EF4-FFF2-40B4-BE49-F238E27FC236}">
              <a16:creationId xmlns:a16="http://schemas.microsoft.com/office/drawing/2014/main" id="{0D04BFD6-DA66-4AC5-9565-25ADC9534F6D}"/>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32" name="フローチャート: 判断 631">
          <a:extLst>
            <a:ext uri="{FF2B5EF4-FFF2-40B4-BE49-F238E27FC236}">
              <a16:creationId xmlns:a16="http://schemas.microsoft.com/office/drawing/2014/main" id="{4083EAD4-539E-4333-92A5-C3ED1D4CA5CC}"/>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33" name="フローチャート: 判断 632">
          <a:extLst>
            <a:ext uri="{FF2B5EF4-FFF2-40B4-BE49-F238E27FC236}">
              <a16:creationId xmlns:a16="http://schemas.microsoft.com/office/drawing/2014/main" id="{1A798173-0828-46E0-BBB4-CF3FC9140C9B}"/>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34" name="フローチャート: 判断 633">
          <a:extLst>
            <a:ext uri="{FF2B5EF4-FFF2-40B4-BE49-F238E27FC236}">
              <a16:creationId xmlns:a16="http://schemas.microsoft.com/office/drawing/2014/main" id="{C47D1CAD-A884-4385-B797-6712B302B5D7}"/>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35" name="フローチャート: 判断 634">
          <a:extLst>
            <a:ext uri="{FF2B5EF4-FFF2-40B4-BE49-F238E27FC236}">
              <a16:creationId xmlns:a16="http://schemas.microsoft.com/office/drawing/2014/main" id="{A4B11BCE-BD71-48EB-9719-67346F1BCE26}"/>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FA31A5CE-4550-4830-9710-2F3080EE45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E3FE4A93-D87E-4EC0-B3BF-9E4D8770E07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C0FD060C-1D85-433F-82FE-8DC925ADCC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5FD160C8-8FA0-45C5-AA0C-99D00A174E4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CAAB66CB-2FB4-4EE1-B5F6-A2F30495265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37374</xdr:rowOff>
    </xdr:from>
    <xdr:to>
      <xdr:col>85</xdr:col>
      <xdr:colOff>177800</xdr:colOff>
      <xdr:row>58</xdr:row>
      <xdr:rowOff>138974</xdr:rowOff>
    </xdr:to>
    <xdr:sp macro="" textlink="">
      <xdr:nvSpPr>
        <xdr:cNvPr id="641" name="楕円 640">
          <a:extLst>
            <a:ext uri="{FF2B5EF4-FFF2-40B4-BE49-F238E27FC236}">
              <a16:creationId xmlns:a16="http://schemas.microsoft.com/office/drawing/2014/main" id="{926ED4BE-BC9E-4FEC-948D-682940D4BE54}"/>
            </a:ext>
          </a:extLst>
        </xdr:cNvPr>
        <xdr:cNvSpPr/>
      </xdr:nvSpPr>
      <xdr:spPr>
        <a:xfrm>
          <a:off x="162687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60251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C051728E-E99A-482B-B206-6CECD464DACB}"/>
            </a:ext>
          </a:extLst>
        </xdr:cNvPr>
        <xdr:cNvSpPr txBox="1"/>
      </xdr:nvSpPr>
      <xdr:spPr>
        <a:xfrm>
          <a:off x="16357600" y="983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60234</xdr:rowOff>
    </xdr:from>
    <xdr:to>
      <xdr:col>81</xdr:col>
      <xdr:colOff>101600</xdr:colOff>
      <xdr:row>58</xdr:row>
      <xdr:rowOff>161834</xdr:rowOff>
    </xdr:to>
    <xdr:sp macro="" textlink="">
      <xdr:nvSpPr>
        <xdr:cNvPr id="643" name="楕円 642">
          <a:extLst>
            <a:ext uri="{FF2B5EF4-FFF2-40B4-BE49-F238E27FC236}">
              <a16:creationId xmlns:a16="http://schemas.microsoft.com/office/drawing/2014/main" id="{A7496074-A774-41E7-98D9-5949BD9023B8}"/>
            </a:ext>
          </a:extLst>
        </xdr:cNvPr>
        <xdr:cNvSpPr/>
      </xdr:nvSpPr>
      <xdr:spPr>
        <a:xfrm>
          <a:off x="15430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88174</xdr:rowOff>
    </xdr:from>
    <xdr:to>
      <xdr:col>85</xdr:col>
      <xdr:colOff>127000</xdr:colOff>
      <xdr:row>58</xdr:row>
      <xdr:rowOff>111034</xdr:rowOff>
    </xdr:to>
    <xdr:cxnSp macro="">
      <xdr:nvCxnSpPr>
        <xdr:cNvPr id="644" name="直線コネクタ 643">
          <a:extLst>
            <a:ext uri="{FF2B5EF4-FFF2-40B4-BE49-F238E27FC236}">
              <a16:creationId xmlns:a16="http://schemas.microsoft.com/office/drawing/2014/main" id="{A70371AF-4459-49F0-A739-C09912544494}"/>
            </a:ext>
          </a:extLst>
        </xdr:cNvPr>
        <xdr:cNvCxnSpPr/>
      </xdr:nvCxnSpPr>
      <xdr:spPr>
        <a:xfrm flipV="1">
          <a:off x="15481300" y="1003227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70031</xdr:rowOff>
    </xdr:from>
    <xdr:to>
      <xdr:col>76</xdr:col>
      <xdr:colOff>165100</xdr:colOff>
      <xdr:row>59</xdr:row>
      <xdr:rowOff>181</xdr:rowOff>
    </xdr:to>
    <xdr:sp macro="" textlink="">
      <xdr:nvSpPr>
        <xdr:cNvPr id="645" name="楕円 644">
          <a:extLst>
            <a:ext uri="{FF2B5EF4-FFF2-40B4-BE49-F238E27FC236}">
              <a16:creationId xmlns:a16="http://schemas.microsoft.com/office/drawing/2014/main" id="{E648A1E9-DA25-48F1-86AC-5911B48C3FB6}"/>
            </a:ext>
          </a:extLst>
        </xdr:cNvPr>
        <xdr:cNvSpPr/>
      </xdr:nvSpPr>
      <xdr:spPr>
        <a:xfrm>
          <a:off x="14541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111034</xdr:rowOff>
    </xdr:from>
    <xdr:to>
      <xdr:col>81</xdr:col>
      <xdr:colOff>50800</xdr:colOff>
      <xdr:row>58</xdr:row>
      <xdr:rowOff>120831</xdr:rowOff>
    </xdr:to>
    <xdr:cxnSp macro="">
      <xdr:nvCxnSpPr>
        <xdr:cNvPr id="646" name="直線コネクタ 645">
          <a:extLst>
            <a:ext uri="{FF2B5EF4-FFF2-40B4-BE49-F238E27FC236}">
              <a16:creationId xmlns:a16="http://schemas.microsoft.com/office/drawing/2014/main" id="{87D9A764-656A-4BA0-B674-CEDCD5AE4349}"/>
            </a:ext>
          </a:extLst>
        </xdr:cNvPr>
        <xdr:cNvCxnSpPr/>
      </xdr:nvCxnSpPr>
      <xdr:spPr>
        <a:xfrm flipV="1">
          <a:off x="14592300" y="100551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86360</xdr:rowOff>
    </xdr:from>
    <xdr:to>
      <xdr:col>72</xdr:col>
      <xdr:colOff>38100</xdr:colOff>
      <xdr:row>59</xdr:row>
      <xdr:rowOff>16510</xdr:rowOff>
    </xdr:to>
    <xdr:sp macro="" textlink="">
      <xdr:nvSpPr>
        <xdr:cNvPr id="647" name="楕円 646">
          <a:extLst>
            <a:ext uri="{FF2B5EF4-FFF2-40B4-BE49-F238E27FC236}">
              <a16:creationId xmlns:a16="http://schemas.microsoft.com/office/drawing/2014/main" id="{8708A291-008C-496B-88F1-835592778CA8}"/>
            </a:ext>
          </a:extLst>
        </xdr:cNvPr>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120831</xdr:rowOff>
    </xdr:from>
    <xdr:to>
      <xdr:col>76</xdr:col>
      <xdr:colOff>114300</xdr:colOff>
      <xdr:row>58</xdr:row>
      <xdr:rowOff>137160</xdr:rowOff>
    </xdr:to>
    <xdr:cxnSp macro="">
      <xdr:nvCxnSpPr>
        <xdr:cNvPr id="648" name="直線コネクタ 647">
          <a:extLst>
            <a:ext uri="{FF2B5EF4-FFF2-40B4-BE49-F238E27FC236}">
              <a16:creationId xmlns:a16="http://schemas.microsoft.com/office/drawing/2014/main" id="{CC0410E9-4AF7-4C65-953C-FF8B8A580064}"/>
            </a:ext>
          </a:extLst>
        </xdr:cNvPr>
        <xdr:cNvCxnSpPr/>
      </xdr:nvCxnSpPr>
      <xdr:spPr>
        <a:xfrm flipV="1">
          <a:off x="13703300" y="100649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102688</xdr:rowOff>
    </xdr:from>
    <xdr:to>
      <xdr:col>67</xdr:col>
      <xdr:colOff>101600</xdr:colOff>
      <xdr:row>59</xdr:row>
      <xdr:rowOff>32838</xdr:rowOff>
    </xdr:to>
    <xdr:sp macro="" textlink="">
      <xdr:nvSpPr>
        <xdr:cNvPr id="649" name="楕円 648">
          <a:extLst>
            <a:ext uri="{FF2B5EF4-FFF2-40B4-BE49-F238E27FC236}">
              <a16:creationId xmlns:a16="http://schemas.microsoft.com/office/drawing/2014/main" id="{8E8E1B75-4A56-44FA-8883-F56B4A7087F2}"/>
            </a:ext>
          </a:extLst>
        </xdr:cNvPr>
        <xdr:cNvSpPr/>
      </xdr:nvSpPr>
      <xdr:spPr>
        <a:xfrm>
          <a:off x="12763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137160</xdr:rowOff>
    </xdr:from>
    <xdr:to>
      <xdr:col>71</xdr:col>
      <xdr:colOff>177800</xdr:colOff>
      <xdr:row>58</xdr:row>
      <xdr:rowOff>153488</xdr:rowOff>
    </xdr:to>
    <xdr:cxnSp macro="">
      <xdr:nvCxnSpPr>
        <xdr:cNvPr id="650" name="直線コネクタ 649">
          <a:extLst>
            <a:ext uri="{FF2B5EF4-FFF2-40B4-BE49-F238E27FC236}">
              <a16:creationId xmlns:a16="http://schemas.microsoft.com/office/drawing/2014/main" id="{C4D19155-E2EA-4E6D-A3C2-1DE1D85699B0}"/>
            </a:ext>
          </a:extLst>
        </xdr:cNvPr>
        <xdr:cNvCxnSpPr/>
      </xdr:nvCxnSpPr>
      <xdr:spPr>
        <a:xfrm flipV="1">
          <a:off x="12814300" y="1008126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651" name="n_1aveValue【学校施設】&#10;有形固定資産減価償却率">
          <a:extLst>
            <a:ext uri="{FF2B5EF4-FFF2-40B4-BE49-F238E27FC236}">
              <a16:creationId xmlns:a16="http://schemas.microsoft.com/office/drawing/2014/main" id="{A6BDFA59-D3EE-4594-AC38-DFE436EDFCAB}"/>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652" name="n_2aveValue【学校施設】&#10;有形固定資産減価償却率">
          <a:extLst>
            <a:ext uri="{FF2B5EF4-FFF2-40B4-BE49-F238E27FC236}">
              <a16:creationId xmlns:a16="http://schemas.microsoft.com/office/drawing/2014/main" id="{A937303E-B87E-4374-B589-4E649CACC103}"/>
            </a:ext>
          </a:extLst>
        </xdr:cNvPr>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53" name="n_3aveValue【学校施設】&#10;有形固定資産減価償却率">
          <a:extLst>
            <a:ext uri="{FF2B5EF4-FFF2-40B4-BE49-F238E27FC236}">
              <a16:creationId xmlns:a16="http://schemas.microsoft.com/office/drawing/2014/main" id="{1AE6AF8C-9DA3-425B-8EBA-42AF3E83EE9C}"/>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54" name="n_4aveValue【学校施設】&#10;有形固定資産減価償却率">
          <a:extLst>
            <a:ext uri="{FF2B5EF4-FFF2-40B4-BE49-F238E27FC236}">
              <a16:creationId xmlns:a16="http://schemas.microsoft.com/office/drawing/2014/main" id="{A997860E-7766-4E5D-8000-2E4843F11A5E}"/>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6911</xdr:rowOff>
    </xdr:from>
    <xdr:ext cx="405111" cy="259045"/>
    <xdr:sp macro="" textlink="">
      <xdr:nvSpPr>
        <xdr:cNvPr id="655" name="n_1mainValue【学校施設】&#10;有形固定資産減価償却率">
          <a:extLst>
            <a:ext uri="{FF2B5EF4-FFF2-40B4-BE49-F238E27FC236}">
              <a16:creationId xmlns:a16="http://schemas.microsoft.com/office/drawing/2014/main" id="{3E85BEA2-E788-4FC5-BED1-F1235AD56A5F}"/>
            </a:ext>
          </a:extLst>
        </xdr:cNvPr>
        <xdr:cNvSpPr txBox="1"/>
      </xdr:nvSpPr>
      <xdr:spPr>
        <a:xfrm>
          <a:off x="152660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16708</xdr:rowOff>
    </xdr:from>
    <xdr:ext cx="405111" cy="259045"/>
    <xdr:sp macro="" textlink="">
      <xdr:nvSpPr>
        <xdr:cNvPr id="656" name="n_2mainValue【学校施設】&#10;有形固定資産減価償却率">
          <a:extLst>
            <a:ext uri="{FF2B5EF4-FFF2-40B4-BE49-F238E27FC236}">
              <a16:creationId xmlns:a16="http://schemas.microsoft.com/office/drawing/2014/main" id="{186F8705-E83E-4CAC-8D86-CF1AA3F11595}"/>
            </a:ext>
          </a:extLst>
        </xdr:cNvPr>
        <xdr:cNvSpPr txBox="1"/>
      </xdr:nvSpPr>
      <xdr:spPr>
        <a:xfrm>
          <a:off x="143897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57" name="n_3mainValue【学校施設】&#10;有形固定資産減価償却率">
          <a:extLst>
            <a:ext uri="{FF2B5EF4-FFF2-40B4-BE49-F238E27FC236}">
              <a16:creationId xmlns:a16="http://schemas.microsoft.com/office/drawing/2014/main" id="{B078C118-852B-4187-9BF9-D518C6AE5E23}"/>
            </a:ext>
          </a:extLst>
        </xdr:cNvPr>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49365</xdr:rowOff>
    </xdr:from>
    <xdr:ext cx="405111" cy="259045"/>
    <xdr:sp macro="" textlink="">
      <xdr:nvSpPr>
        <xdr:cNvPr id="658" name="n_4mainValue【学校施設】&#10;有形固定資産減価償却率">
          <a:extLst>
            <a:ext uri="{FF2B5EF4-FFF2-40B4-BE49-F238E27FC236}">
              <a16:creationId xmlns:a16="http://schemas.microsoft.com/office/drawing/2014/main" id="{6C0F9502-B61F-447E-9A1C-2CE1E2701012}"/>
            </a:ext>
          </a:extLst>
        </xdr:cNvPr>
        <xdr:cNvSpPr txBox="1"/>
      </xdr:nvSpPr>
      <xdr:spPr>
        <a:xfrm>
          <a:off x="12611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BE453283-E864-42AE-BC37-4116EF2AB5F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E993E7-3DF7-41FF-B41F-CCDC142C787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8C43DDA-3F15-4F6A-956D-4C2A62D079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B66A9699-280F-4C81-BCC5-1404D92B0C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AB9028FF-9D4B-4FB8-904A-AA46C5C45E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9BFA9D24-6E2B-4C5D-A984-088CB6AE35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CBCC7D2C-2594-4CC4-BBAA-5D5F6AB4077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59D28166-6256-47B3-8E12-E3B5068D3D0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6119B480-C1A1-4BCC-9ACF-F59D34BC41B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BCFC7EF5-FC9B-43AD-8F6C-534824CB35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4776B6EF-12C5-47E9-9157-CD7B2439FAC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6A2C112F-A6D7-48C2-8F7E-F5DDC0F314A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A1B897A9-0058-4491-AC12-2DFB15B3BC2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2D2CE4E0-4935-4159-8BCF-52289634A67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D79AC123-FF2E-4B0E-B473-37729A85E3E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7F534922-F74C-4B55-94C4-A7EAC03F788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CA10B202-24BD-4DE4-8146-EB92952DEB2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255B3E64-CE4B-4060-B189-B2A521A6E16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48434958-3C16-4BB9-B74D-F6125248677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BC51348A-62EB-41E0-A03F-01DEE85632F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33C752BB-6936-42B9-AA85-293665C1DC7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DF271869-EB89-41B2-86AF-C40576AC354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3870CC2-0018-4D0E-97DA-352ED9E15A9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015CAA83-E8FB-4DD7-BE07-BA2AA1FFB89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683" name="直線コネクタ 682">
          <a:extLst>
            <a:ext uri="{FF2B5EF4-FFF2-40B4-BE49-F238E27FC236}">
              <a16:creationId xmlns:a16="http://schemas.microsoft.com/office/drawing/2014/main" id="{1AC0907F-07CF-484A-9B3A-152D86908A5E}"/>
            </a:ext>
          </a:extLst>
        </xdr:cNvPr>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684" name="【学校施設】&#10;一人当たり面積最小値テキスト">
          <a:extLst>
            <a:ext uri="{FF2B5EF4-FFF2-40B4-BE49-F238E27FC236}">
              <a16:creationId xmlns:a16="http://schemas.microsoft.com/office/drawing/2014/main" id="{70D209B9-5C6C-4E72-8563-DEE2CFA40AC2}"/>
            </a:ext>
          </a:extLst>
        </xdr:cNvPr>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685" name="直線コネクタ 684">
          <a:extLst>
            <a:ext uri="{FF2B5EF4-FFF2-40B4-BE49-F238E27FC236}">
              <a16:creationId xmlns:a16="http://schemas.microsoft.com/office/drawing/2014/main" id="{CE9BA132-6E74-4B71-BF03-ECF21E0D1540}"/>
            </a:ext>
          </a:extLst>
        </xdr:cNvPr>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86" name="【学校施設】&#10;一人当たり面積最大値テキスト">
          <a:extLst>
            <a:ext uri="{FF2B5EF4-FFF2-40B4-BE49-F238E27FC236}">
              <a16:creationId xmlns:a16="http://schemas.microsoft.com/office/drawing/2014/main" id="{945B27DA-99A6-4761-AFDB-B90E98EDE924}"/>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87" name="直線コネクタ 686">
          <a:extLst>
            <a:ext uri="{FF2B5EF4-FFF2-40B4-BE49-F238E27FC236}">
              <a16:creationId xmlns:a16="http://schemas.microsoft.com/office/drawing/2014/main" id="{1D89CDB2-C0B3-4285-AB0A-B4D1323CAEA4}"/>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88" name="【学校施設】&#10;一人当たり面積平均値テキスト">
          <a:extLst>
            <a:ext uri="{FF2B5EF4-FFF2-40B4-BE49-F238E27FC236}">
              <a16:creationId xmlns:a16="http://schemas.microsoft.com/office/drawing/2014/main" id="{5DDA713D-941B-4345-8C6B-B0468AB31859}"/>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89" name="フローチャート: 判断 688">
          <a:extLst>
            <a:ext uri="{FF2B5EF4-FFF2-40B4-BE49-F238E27FC236}">
              <a16:creationId xmlns:a16="http://schemas.microsoft.com/office/drawing/2014/main" id="{4BC2B46F-C5A3-4969-91C3-70095AF8ADEB}"/>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690" name="フローチャート: 判断 689">
          <a:extLst>
            <a:ext uri="{FF2B5EF4-FFF2-40B4-BE49-F238E27FC236}">
              <a16:creationId xmlns:a16="http://schemas.microsoft.com/office/drawing/2014/main" id="{28B180D7-EF40-40A2-A7B1-6E9B11515AE9}"/>
            </a:ext>
          </a:extLst>
        </xdr:cNvPr>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691" name="フローチャート: 判断 690">
          <a:extLst>
            <a:ext uri="{FF2B5EF4-FFF2-40B4-BE49-F238E27FC236}">
              <a16:creationId xmlns:a16="http://schemas.microsoft.com/office/drawing/2014/main" id="{35C3C46F-6F1D-4EBD-8E8B-255567B62DD4}"/>
            </a:ext>
          </a:extLst>
        </xdr:cNvPr>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92" name="フローチャート: 判断 691">
          <a:extLst>
            <a:ext uri="{FF2B5EF4-FFF2-40B4-BE49-F238E27FC236}">
              <a16:creationId xmlns:a16="http://schemas.microsoft.com/office/drawing/2014/main" id="{7595E328-CE5D-412E-A92F-B4E28D11973E}"/>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693" name="フローチャート: 判断 692">
          <a:extLst>
            <a:ext uri="{FF2B5EF4-FFF2-40B4-BE49-F238E27FC236}">
              <a16:creationId xmlns:a16="http://schemas.microsoft.com/office/drawing/2014/main" id="{A52CCA52-542A-4FA3-8FBD-620FDCC3A8CB}"/>
            </a:ext>
          </a:extLst>
        </xdr:cNvPr>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6FDC4FC4-C267-4EC6-9AB3-E7D5373631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0DDF85C-F126-4D38-A780-2323802AAD9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EAEA7AF-2CC1-47EF-B953-DBD1B9CE963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176470F-FEBB-4590-8D30-79BD8414047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D5FC6F1C-F227-4A19-8DCD-4FA4E22322E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88900</xdr:rowOff>
    </xdr:from>
    <xdr:to>
      <xdr:col>116</xdr:col>
      <xdr:colOff>114300</xdr:colOff>
      <xdr:row>61</xdr:row>
      <xdr:rowOff>19050</xdr:rowOff>
    </xdr:to>
    <xdr:sp macro="" textlink="">
      <xdr:nvSpPr>
        <xdr:cNvPr id="699" name="楕円 698">
          <a:extLst>
            <a:ext uri="{FF2B5EF4-FFF2-40B4-BE49-F238E27FC236}">
              <a16:creationId xmlns:a16="http://schemas.microsoft.com/office/drawing/2014/main" id="{9CD0428B-AF31-4452-B71A-779DA2AC51F5}"/>
            </a:ext>
          </a:extLst>
        </xdr:cNvPr>
        <xdr:cNvSpPr/>
      </xdr:nvSpPr>
      <xdr:spPr>
        <a:xfrm>
          <a:off x="221107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111777</xdr:rowOff>
    </xdr:from>
    <xdr:ext cx="469744" cy="259045"/>
    <xdr:sp macro="" textlink="">
      <xdr:nvSpPr>
        <xdr:cNvPr id="700" name="【学校施設】&#10;一人当たり面積該当値テキスト">
          <a:extLst>
            <a:ext uri="{FF2B5EF4-FFF2-40B4-BE49-F238E27FC236}">
              <a16:creationId xmlns:a16="http://schemas.microsoft.com/office/drawing/2014/main" id="{5DBDC515-AEA2-49EC-A33C-FB39212CA959}"/>
            </a:ext>
          </a:extLst>
        </xdr:cNvPr>
        <xdr:cNvSpPr txBox="1"/>
      </xdr:nvSpPr>
      <xdr:spPr>
        <a:xfrm>
          <a:off x="22199600"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111760</xdr:rowOff>
    </xdr:from>
    <xdr:to>
      <xdr:col>112</xdr:col>
      <xdr:colOff>38100</xdr:colOff>
      <xdr:row>61</xdr:row>
      <xdr:rowOff>41910</xdr:rowOff>
    </xdr:to>
    <xdr:sp macro="" textlink="">
      <xdr:nvSpPr>
        <xdr:cNvPr id="701" name="楕円 700">
          <a:extLst>
            <a:ext uri="{FF2B5EF4-FFF2-40B4-BE49-F238E27FC236}">
              <a16:creationId xmlns:a16="http://schemas.microsoft.com/office/drawing/2014/main" id="{A3D45954-6E94-4B62-AEE5-B5EEAB51E936}"/>
            </a:ext>
          </a:extLst>
        </xdr:cNvPr>
        <xdr:cNvSpPr/>
      </xdr:nvSpPr>
      <xdr:spPr>
        <a:xfrm>
          <a:off x="21272500" y="103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139700</xdr:rowOff>
    </xdr:from>
    <xdr:to>
      <xdr:col>116</xdr:col>
      <xdr:colOff>63500</xdr:colOff>
      <xdr:row>60</xdr:row>
      <xdr:rowOff>162560</xdr:rowOff>
    </xdr:to>
    <xdr:cxnSp macro="">
      <xdr:nvCxnSpPr>
        <xdr:cNvPr id="702" name="直線コネクタ 701">
          <a:extLst>
            <a:ext uri="{FF2B5EF4-FFF2-40B4-BE49-F238E27FC236}">
              <a16:creationId xmlns:a16="http://schemas.microsoft.com/office/drawing/2014/main" id="{C17B8CBE-4A59-4AA3-AEA4-E2BE4FF50C76}"/>
            </a:ext>
          </a:extLst>
        </xdr:cNvPr>
        <xdr:cNvCxnSpPr/>
      </xdr:nvCxnSpPr>
      <xdr:spPr>
        <a:xfrm flipV="1">
          <a:off x="21323300" y="10426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87630</xdr:rowOff>
    </xdr:from>
    <xdr:to>
      <xdr:col>107</xdr:col>
      <xdr:colOff>101600</xdr:colOff>
      <xdr:row>61</xdr:row>
      <xdr:rowOff>17780</xdr:rowOff>
    </xdr:to>
    <xdr:sp macro="" textlink="">
      <xdr:nvSpPr>
        <xdr:cNvPr id="703" name="楕円 702">
          <a:extLst>
            <a:ext uri="{FF2B5EF4-FFF2-40B4-BE49-F238E27FC236}">
              <a16:creationId xmlns:a16="http://schemas.microsoft.com/office/drawing/2014/main" id="{C66448E1-AE2A-4913-A29B-E355F79C6780}"/>
            </a:ext>
          </a:extLst>
        </xdr:cNvPr>
        <xdr:cNvSpPr/>
      </xdr:nvSpPr>
      <xdr:spPr>
        <a:xfrm>
          <a:off x="203835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138430</xdr:rowOff>
    </xdr:from>
    <xdr:to>
      <xdr:col>111</xdr:col>
      <xdr:colOff>177800</xdr:colOff>
      <xdr:row>60</xdr:row>
      <xdr:rowOff>162560</xdr:rowOff>
    </xdr:to>
    <xdr:cxnSp macro="">
      <xdr:nvCxnSpPr>
        <xdr:cNvPr id="704" name="直線コネクタ 703">
          <a:extLst>
            <a:ext uri="{FF2B5EF4-FFF2-40B4-BE49-F238E27FC236}">
              <a16:creationId xmlns:a16="http://schemas.microsoft.com/office/drawing/2014/main" id="{05C0E75E-108D-4DFB-9E8C-09E313D9B61E}"/>
            </a:ext>
          </a:extLst>
        </xdr:cNvPr>
        <xdr:cNvCxnSpPr/>
      </xdr:nvCxnSpPr>
      <xdr:spPr>
        <a:xfrm>
          <a:off x="20434300" y="10425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705" name="楕円 704">
          <a:extLst>
            <a:ext uri="{FF2B5EF4-FFF2-40B4-BE49-F238E27FC236}">
              <a16:creationId xmlns:a16="http://schemas.microsoft.com/office/drawing/2014/main" id="{8FC1FF00-9AA6-42C9-B994-1650D9DC3A4C}"/>
            </a:ext>
          </a:extLst>
        </xdr:cNvPr>
        <xdr:cNvSpPr/>
      </xdr:nvSpPr>
      <xdr:spPr>
        <a:xfrm>
          <a:off x="19494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138430</xdr:rowOff>
    </xdr:from>
    <xdr:to>
      <xdr:col>107</xdr:col>
      <xdr:colOff>50800</xdr:colOff>
      <xdr:row>60</xdr:row>
      <xdr:rowOff>152400</xdr:rowOff>
    </xdr:to>
    <xdr:cxnSp macro="">
      <xdr:nvCxnSpPr>
        <xdr:cNvPr id="706" name="直線コネクタ 705">
          <a:extLst>
            <a:ext uri="{FF2B5EF4-FFF2-40B4-BE49-F238E27FC236}">
              <a16:creationId xmlns:a16="http://schemas.microsoft.com/office/drawing/2014/main" id="{98BF5258-D891-4253-BEB8-4374A8F7FBE2}"/>
            </a:ext>
          </a:extLst>
        </xdr:cNvPr>
        <xdr:cNvCxnSpPr/>
      </xdr:nvCxnSpPr>
      <xdr:spPr>
        <a:xfrm flipV="1">
          <a:off x="19545300" y="104254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101600</xdr:rowOff>
    </xdr:from>
    <xdr:to>
      <xdr:col>98</xdr:col>
      <xdr:colOff>38100</xdr:colOff>
      <xdr:row>61</xdr:row>
      <xdr:rowOff>31750</xdr:rowOff>
    </xdr:to>
    <xdr:sp macro="" textlink="">
      <xdr:nvSpPr>
        <xdr:cNvPr id="707" name="楕円 706">
          <a:extLst>
            <a:ext uri="{FF2B5EF4-FFF2-40B4-BE49-F238E27FC236}">
              <a16:creationId xmlns:a16="http://schemas.microsoft.com/office/drawing/2014/main" id="{8567A7C7-FE7C-4EC9-A4BC-2060E917E9C8}"/>
            </a:ext>
          </a:extLst>
        </xdr:cNvPr>
        <xdr:cNvSpPr/>
      </xdr:nvSpPr>
      <xdr:spPr>
        <a:xfrm>
          <a:off x="18605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152400</xdr:rowOff>
    </xdr:from>
    <xdr:to>
      <xdr:col>102</xdr:col>
      <xdr:colOff>114300</xdr:colOff>
      <xdr:row>60</xdr:row>
      <xdr:rowOff>152400</xdr:rowOff>
    </xdr:to>
    <xdr:cxnSp macro="">
      <xdr:nvCxnSpPr>
        <xdr:cNvPr id="708" name="直線コネクタ 707">
          <a:extLst>
            <a:ext uri="{FF2B5EF4-FFF2-40B4-BE49-F238E27FC236}">
              <a16:creationId xmlns:a16="http://schemas.microsoft.com/office/drawing/2014/main" id="{E08475D6-0895-48D9-A493-880D3B5D49B5}"/>
            </a:ext>
          </a:extLst>
        </xdr:cNvPr>
        <xdr:cNvCxnSpPr/>
      </xdr:nvCxnSpPr>
      <xdr:spPr>
        <a:xfrm>
          <a:off x="18656300" y="1043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709" name="n_1aveValue【学校施設】&#10;一人当たり面積">
          <a:extLst>
            <a:ext uri="{FF2B5EF4-FFF2-40B4-BE49-F238E27FC236}">
              <a16:creationId xmlns:a16="http://schemas.microsoft.com/office/drawing/2014/main" id="{EB4F1A14-68B9-4168-898B-5FCEFACE7500}"/>
            </a:ext>
          </a:extLst>
        </xdr:cNvPr>
        <xdr:cNvSpPr txBox="1"/>
      </xdr:nvSpPr>
      <xdr:spPr>
        <a:xfrm>
          <a:off x="210757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710" name="n_2aveValue【学校施設】&#10;一人当たり面積">
          <a:extLst>
            <a:ext uri="{FF2B5EF4-FFF2-40B4-BE49-F238E27FC236}">
              <a16:creationId xmlns:a16="http://schemas.microsoft.com/office/drawing/2014/main" id="{CB95A99E-FC1B-455D-9739-56E70711B18E}"/>
            </a:ext>
          </a:extLst>
        </xdr:cNvPr>
        <xdr:cNvSpPr txBox="1"/>
      </xdr:nvSpPr>
      <xdr:spPr>
        <a:xfrm>
          <a:off x="20199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11" name="n_3aveValue【学校施設】&#10;一人当たり面積">
          <a:extLst>
            <a:ext uri="{FF2B5EF4-FFF2-40B4-BE49-F238E27FC236}">
              <a16:creationId xmlns:a16="http://schemas.microsoft.com/office/drawing/2014/main" id="{C403A9F9-49EA-4BAB-8110-CD09AB904531}"/>
            </a:ext>
          </a:extLst>
        </xdr:cNvPr>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712" name="n_4aveValue【学校施設】&#10;一人当たり面積">
          <a:extLst>
            <a:ext uri="{FF2B5EF4-FFF2-40B4-BE49-F238E27FC236}">
              <a16:creationId xmlns:a16="http://schemas.microsoft.com/office/drawing/2014/main" id="{B554E4E2-9DCE-47A1-A3E2-E26D9DEE8B3E}"/>
            </a:ext>
          </a:extLst>
        </xdr:cNvPr>
        <xdr:cNvSpPr txBox="1"/>
      </xdr:nvSpPr>
      <xdr:spPr>
        <a:xfrm>
          <a:off x="18421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58437</xdr:rowOff>
    </xdr:from>
    <xdr:ext cx="469744" cy="259045"/>
    <xdr:sp macro="" textlink="">
      <xdr:nvSpPr>
        <xdr:cNvPr id="713" name="n_1mainValue【学校施設】&#10;一人当たり面積">
          <a:extLst>
            <a:ext uri="{FF2B5EF4-FFF2-40B4-BE49-F238E27FC236}">
              <a16:creationId xmlns:a16="http://schemas.microsoft.com/office/drawing/2014/main" id="{26824B09-36F6-4DFD-9EB8-6276C4CBBA5F}"/>
            </a:ext>
          </a:extLst>
        </xdr:cNvPr>
        <xdr:cNvSpPr txBox="1"/>
      </xdr:nvSpPr>
      <xdr:spPr>
        <a:xfrm>
          <a:off x="21075727" y="1017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34307</xdr:rowOff>
    </xdr:from>
    <xdr:ext cx="469744" cy="259045"/>
    <xdr:sp macro="" textlink="">
      <xdr:nvSpPr>
        <xdr:cNvPr id="714" name="n_2mainValue【学校施設】&#10;一人当たり面積">
          <a:extLst>
            <a:ext uri="{FF2B5EF4-FFF2-40B4-BE49-F238E27FC236}">
              <a16:creationId xmlns:a16="http://schemas.microsoft.com/office/drawing/2014/main" id="{DE2C4EF4-0FB9-4086-80AF-90ABF6DBD186}"/>
            </a:ext>
          </a:extLst>
        </xdr:cNvPr>
        <xdr:cNvSpPr txBox="1"/>
      </xdr:nvSpPr>
      <xdr:spPr>
        <a:xfrm>
          <a:off x="20199427" y="1014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715" name="n_3mainValue【学校施設】&#10;一人当たり面積">
          <a:extLst>
            <a:ext uri="{FF2B5EF4-FFF2-40B4-BE49-F238E27FC236}">
              <a16:creationId xmlns:a16="http://schemas.microsoft.com/office/drawing/2014/main" id="{CC0A2656-2797-4EDE-92D0-84E0731C72E9}"/>
            </a:ext>
          </a:extLst>
        </xdr:cNvPr>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16" name="n_4mainValue【学校施設】&#10;一人当たり面積">
          <a:extLst>
            <a:ext uri="{FF2B5EF4-FFF2-40B4-BE49-F238E27FC236}">
              <a16:creationId xmlns:a16="http://schemas.microsoft.com/office/drawing/2014/main" id="{96EDEA88-B41A-4F6E-AA8E-058686285CFB}"/>
            </a:ext>
          </a:extLst>
        </xdr:cNvPr>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C54344C4-BB25-4CBE-BEB5-2C3B973B797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F6B985AD-01C0-40F8-97FA-E48F915AE7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9B7E5626-5730-463C-9227-F832B8976E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5A7CF52-8D21-4B22-AF25-F078C12459C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D15B4D7-6DD7-41D6-9DA3-0AC82B4D01C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3CAF65AD-7B7A-444C-AC0D-82CC506CB1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BC96B579-3E2D-42D8-95C4-B12B8042DB3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A9F91074-B5D5-4DE4-A8C7-95E78EC4847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6C022D67-DD06-4923-AE46-FF781E2FDD9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3B06B23C-09AA-4B22-9148-2CD8B88737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69EB4AE0-A827-417D-B6BB-3F535551187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8" name="直線コネクタ 727">
          <a:extLst>
            <a:ext uri="{FF2B5EF4-FFF2-40B4-BE49-F238E27FC236}">
              <a16:creationId xmlns:a16="http://schemas.microsoft.com/office/drawing/2014/main" id="{635C5FD0-FB9F-4E38-8413-ACEA97C99B3D}"/>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9" name="テキスト ボックス 728">
          <a:extLst>
            <a:ext uri="{FF2B5EF4-FFF2-40B4-BE49-F238E27FC236}">
              <a16:creationId xmlns:a16="http://schemas.microsoft.com/office/drawing/2014/main" id="{9683E6C0-1176-419F-A25A-345347928AE4}"/>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0" name="直線コネクタ 729">
          <a:extLst>
            <a:ext uri="{FF2B5EF4-FFF2-40B4-BE49-F238E27FC236}">
              <a16:creationId xmlns:a16="http://schemas.microsoft.com/office/drawing/2014/main" id="{8B98156E-D1B8-4BE0-BCA3-4FE9CE12955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1" name="テキスト ボックス 730">
          <a:extLst>
            <a:ext uri="{FF2B5EF4-FFF2-40B4-BE49-F238E27FC236}">
              <a16:creationId xmlns:a16="http://schemas.microsoft.com/office/drawing/2014/main" id="{7CFA39CC-6119-49EB-AEEE-008DCBA9B6FF}"/>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2" name="直線コネクタ 731">
          <a:extLst>
            <a:ext uri="{FF2B5EF4-FFF2-40B4-BE49-F238E27FC236}">
              <a16:creationId xmlns:a16="http://schemas.microsoft.com/office/drawing/2014/main" id="{4C843100-AB26-4999-A796-1C7AB848671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3" name="テキスト ボックス 732">
          <a:extLst>
            <a:ext uri="{FF2B5EF4-FFF2-40B4-BE49-F238E27FC236}">
              <a16:creationId xmlns:a16="http://schemas.microsoft.com/office/drawing/2014/main" id="{570378A7-4BB7-47D3-A9A2-15C59BD3875E}"/>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4" name="直線コネクタ 733">
          <a:extLst>
            <a:ext uri="{FF2B5EF4-FFF2-40B4-BE49-F238E27FC236}">
              <a16:creationId xmlns:a16="http://schemas.microsoft.com/office/drawing/2014/main" id="{D17133D2-7957-4AAD-919E-69059191DAC2}"/>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5" name="テキスト ボックス 734">
          <a:extLst>
            <a:ext uri="{FF2B5EF4-FFF2-40B4-BE49-F238E27FC236}">
              <a16:creationId xmlns:a16="http://schemas.microsoft.com/office/drawing/2014/main" id="{1E4D9612-BD21-4FC5-8576-76A67E0CC498}"/>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7752AE59-7F8F-4F28-8CCB-90A835F8C40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A8CB01A2-26E1-4659-8669-29E3413A998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1B78184C-BE8A-40CF-B256-1C74FA794B8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739" name="直線コネクタ 738">
          <a:extLst>
            <a:ext uri="{FF2B5EF4-FFF2-40B4-BE49-F238E27FC236}">
              <a16:creationId xmlns:a16="http://schemas.microsoft.com/office/drawing/2014/main" id="{8A0BCE04-B07E-4911-AF7B-2B2CB811EF6A}"/>
            </a:ext>
          </a:extLst>
        </xdr:cNvPr>
        <xdr:cNvCxnSpPr/>
      </xdr:nvCxnSpPr>
      <xdr:spPr>
        <a:xfrm flipV="1">
          <a:off x="16318864" y="1357579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740" name="【児童館】&#10;有形固定資産減価償却率最小値テキスト">
          <a:extLst>
            <a:ext uri="{FF2B5EF4-FFF2-40B4-BE49-F238E27FC236}">
              <a16:creationId xmlns:a16="http://schemas.microsoft.com/office/drawing/2014/main" id="{DF6BBD91-5744-4805-AB62-24116904697B}"/>
            </a:ext>
          </a:extLst>
        </xdr:cNvPr>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741" name="直線コネクタ 740">
          <a:extLst>
            <a:ext uri="{FF2B5EF4-FFF2-40B4-BE49-F238E27FC236}">
              <a16:creationId xmlns:a16="http://schemas.microsoft.com/office/drawing/2014/main" id="{077B2F67-19D7-451A-9272-66AF419DF92C}"/>
            </a:ext>
          </a:extLst>
        </xdr:cNvPr>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742" name="【児童館】&#10;有形固定資産減価償却率最大値テキスト">
          <a:extLst>
            <a:ext uri="{FF2B5EF4-FFF2-40B4-BE49-F238E27FC236}">
              <a16:creationId xmlns:a16="http://schemas.microsoft.com/office/drawing/2014/main" id="{079A234A-D8D5-4B88-8570-095554698FA2}"/>
            </a:ext>
          </a:extLst>
        </xdr:cNvPr>
        <xdr:cNvSpPr txBox="1"/>
      </xdr:nvSpPr>
      <xdr:spPr>
        <a:xfrm>
          <a:off x="1635760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743" name="直線コネクタ 742">
          <a:extLst>
            <a:ext uri="{FF2B5EF4-FFF2-40B4-BE49-F238E27FC236}">
              <a16:creationId xmlns:a16="http://schemas.microsoft.com/office/drawing/2014/main" id="{9B01F80B-D9E7-446F-A299-B18F3460C526}"/>
            </a:ext>
          </a:extLst>
        </xdr:cNvPr>
        <xdr:cNvCxnSpPr/>
      </xdr:nvCxnSpPr>
      <xdr:spPr>
        <a:xfrm>
          <a:off x="16230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20590</xdr:rowOff>
    </xdr:from>
    <xdr:ext cx="405111" cy="259045"/>
    <xdr:sp macro="" textlink="">
      <xdr:nvSpPr>
        <xdr:cNvPr id="744" name="【児童館】&#10;有形固定資産減価償却率平均値テキスト">
          <a:extLst>
            <a:ext uri="{FF2B5EF4-FFF2-40B4-BE49-F238E27FC236}">
              <a16:creationId xmlns:a16="http://schemas.microsoft.com/office/drawing/2014/main" id="{C643C15F-BAE7-4508-A2B4-6D4F0C1121BE}"/>
            </a:ext>
          </a:extLst>
        </xdr:cNvPr>
        <xdr:cNvSpPr txBox="1"/>
      </xdr:nvSpPr>
      <xdr:spPr>
        <a:xfrm>
          <a:off x="16357600" y="14250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745" name="フローチャート: 判断 744">
          <a:extLst>
            <a:ext uri="{FF2B5EF4-FFF2-40B4-BE49-F238E27FC236}">
              <a16:creationId xmlns:a16="http://schemas.microsoft.com/office/drawing/2014/main" id="{6CB3D3BC-4E6F-4721-AD8D-832649A1FCB5}"/>
            </a:ext>
          </a:extLst>
        </xdr:cNvPr>
        <xdr:cNvSpPr/>
      </xdr:nvSpPr>
      <xdr:spPr>
        <a:xfrm>
          <a:off x="162687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746" name="フローチャート: 判断 745">
          <a:extLst>
            <a:ext uri="{FF2B5EF4-FFF2-40B4-BE49-F238E27FC236}">
              <a16:creationId xmlns:a16="http://schemas.microsoft.com/office/drawing/2014/main" id="{0C99070E-9F10-4408-90EF-133F7B1A3C32}"/>
            </a:ext>
          </a:extLst>
        </xdr:cNvPr>
        <xdr:cNvSpPr/>
      </xdr:nvSpPr>
      <xdr:spPr>
        <a:xfrm>
          <a:off x="15430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747" name="フローチャート: 判断 746">
          <a:extLst>
            <a:ext uri="{FF2B5EF4-FFF2-40B4-BE49-F238E27FC236}">
              <a16:creationId xmlns:a16="http://schemas.microsoft.com/office/drawing/2014/main" id="{7603087D-89C7-4162-A92E-488F6F66F2C4}"/>
            </a:ext>
          </a:extLst>
        </xdr:cNvPr>
        <xdr:cNvSpPr/>
      </xdr:nvSpPr>
      <xdr:spPr>
        <a:xfrm>
          <a:off x="14541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48" name="フローチャート: 判断 747">
          <a:extLst>
            <a:ext uri="{FF2B5EF4-FFF2-40B4-BE49-F238E27FC236}">
              <a16:creationId xmlns:a16="http://schemas.microsoft.com/office/drawing/2014/main" id="{610FE4A6-469C-4763-BB4F-784373360FC1}"/>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749" name="フローチャート: 判断 748">
          <a:extLst>
            <a:ext uri="{FF2B5EF4-FFF2-40B4-BE49-F238E27FC236}">
              <a16:creationId xmlns:a16="http://schemas.microsoft.com/office/drawing/2014/main" id="{0732603D-8BF2-46F6-B890-B8773F4E9449}"/>
            </a:ext>
          </a:extLst>
        </xdr:cNvPr>
        <xdr:cNvSpPr/>
      </xdr:nvSpPr>
      <xdr:spPr>
        <a:xfrm>
          <a:off x="12763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D5C8F22C-1D5E-4170-A25B-A8170B93D6E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ADE8703-C3EC-48DD-B352-DDCFCF8A367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30CA35D-CA23-4E39-8C36-1702951B55A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F515F89-D5AE-4CF8-8842-F46C386E9E4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A87A16A5-0DAF-4E8B-875C-A14C0A42368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108458</xdr:rowOff>
    </xdr:from>
    <xdr:to>
      <xdr:col>85</xdr:col>
      <xdr:colOff>177800</xdr:colOff>
      <xdr:row>82</xdr:row>
      <xdr:rowOff>38608</xdr:rowOff>
    </xdr:to>
    <xdr:sp macro="" textlink="">
      <xdr:nvSpPr>
        <xdr:cNvPr id="755" name="楕円 754">
          <a:extLst>
            <a:ext uri="{FF2B5EF4-FFF2-40B4-BE49-F238E27FC236}">
              <a16:creationId xmlns:a16="http://schemas.microsoft.com/office/drawing/2014/main" id="{D4BACA4F-225F-4CE7-94CA-86F707D91E0E}"/>
            </a:ext>
          </a:extLst>
        </xdr:cNvPr>
        <xdr:cNvSpPr/>
      </xdr:nvSpPr>
      <xdr:spPr>
        <a:xfrm>
          <a:off x="162687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131335</xdr:rowOff>
    </xdr:from>
    <xdr:ext cx="405111" cy="259045"/>
    <xdr:sp macro="" textlink="">
      <xdr:nvSpPr>
        <xdr:cNvPr id="756" name="【児童館】&#10;有形固定資産減価償却率該当値テキスト">
          <a:extLst>
            <a:ext uri="{FF2B5EF4-FFF2-40B4-BE49-F238E27FC236}">
              <a16:creationId xmlns:a16="http://schemas.microsoft.com/office/drawing/2014/main" id="{A73EB44E-6D48-48B7-9BEA-2C21A0145B07}"/>
            </a:ext>
          </a:extLst>
        </xdr:cNvPr>
        <xdr:cNvSpPr txBox="1"/>
      </xdr:nvSpPr>
      <xdr:spPr>
        <a:xfrm>
          <a:off x="16357600" y="1384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113030</xdr:rowOff>
    </xdr:from>
    <xdr:to>
      <xdr:col>81</xdr:col>
      <xdr:colOff>101600</xdr:colOff>
      <xdr:row>82</xdr:row>
      <xdr:rowOff>43180</xdr:rowOff>
    </xdr:to>
    <xdr:sp macro="" textlink="">
      <xdr:nvSpPr>
        <xdr:cNvPr id="757" name="楕円 756">
          <a:extLst>
            <a:ext uri="{FF2B5EF4-FFF2-40B4-BE49-F238E27FC236}">
              <a16:creationId xmlns:a16="http://schemas.microsoft.com/office/drawing/2014/main" id="{F19BD9A4-C0DD-4E64-9A63-BDE460C990EE}"/>
            </a:ext>
          </a:extLst>
        </xdr:cNvPr>
        <xdr:cNvSpPr/>
      </xdr:nvSpPr>
      <xdr:spPr>
        <a:xfrm>
          <a:off x="1543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159258</xdr:rowOff>
    </xdr:from>
    <xdr:to>
      <xdr:col>85</xdr:col>
      <xdr:colOff>127000</xdr:colOff>
      <xdr:row>81</xdr:row>
      <xdr:rowOff>163830</xdr:rowOff>
    </xdr:to>
    <xdr:cxnSp macro="">
      <xdr:nvCxnSpPr>
        <xdr:cNvPr id="758" name="直線コネクタ 757">
          <a:extLst>
            <a:ext uri="{FF2B5EF4-FFF2-40B4-BE49-F238E27FC236}">
              <a16:creationId xmlns:a16="http://schemas.microsoft.com/office/drawing/2014/main" id="{2E88EDB4-9325-460C-A3F9-DC938C567099}"/>
            </a:ext>
          </a:extLst>
        </xdr:cNvPr>
        <xdr:cNvCxnSpPr/>
      </xdr:nvCxnSpPr>
      <xdr:spPr>
        <a:xfrm flipV="1">
          <a:off x="15481300" y="140467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58165</xdr:rowOff>
    </xdr:from>
    <xdr:to>
      <xdr:col>76</xdr:col>
      <xdr:colOff>165100</xdr:colOff>
      <xdr:row>81</xdr:row>
      <xdr:rowOff>159765</xdr:rowOff>
    </xdr:to>
    <xdr:sp macro="" textlink="">
      <xdr:nvSpPr>
        <xdr:cNvPr id="759" name="楕円 758">
          <a:extLst>
            <a:ext uri="{FF2B5EF4-FFF2-40B4-BE49-F238E27FC236}">
              <a16:creationId xmlns:a16="http://schemas.microsoft.com/office/drawing/2014/main" id="{43C5B777-B05A-47D2-8A7C-F0949C94050E}"/>
            </a:ext>
          </a:extLst>
        </xdr:cNvPr>
        <xdr:cNvSpPr/>
      </xdr:nvSpPr>
      <xdr:spPr>
        <a:xfrm>
          <a:off x="14541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108965</xdr:rowOff>
    </xdr:from>
    <xdr:to>
      <xdr:col>81</xdr:col>
      <xdr:colOff>50800</xdr:colOff>
      <xdr:row>81</xdr:row>
      <xdr:rowOff>163830</xdr:rowOff>
    </xdr:to>
    <xdr:cxnSp macro="">
      <xdr:nvCxnSpPr>
        <xdr:cNvPr id="760" name="直線コネクタ 759">
          <a:extLst>
            <a:ext uri="{FF2B5EF4-FFF2-40B4-BE49-F238E27FC236}">
              <a16:creationId xmlns:a16="http://schemas.microsoft.com/office/drawing/2014/main" id="{8BB58813-BCB9-404B-8132-4DC1A49364C7}"/>
            </a:ext>
          </a:extLst>
        </xdr:cNvPr>
        <xdr:cNvCxnSpPr/>
      </xdr:nvCxnSpPr>
      <xdr:spPr>
        <a:xfrm>
          <a:off x="14592300" y="139964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23876</xdr:rowOff>
    </xdr:from>
    <xdr:to>
      <xdr:col>72</xdr:col>
      <xdr:colOff>38100</xdr:colOff>
      <xdr:row>81</xdr:row>
      <xdr:rowOff>125476</xdr:rowOff>
    </xdr:to>
    <xdr:sp macro="" textlink="">
      <xdr:nvSpPr>
        <xdr:cNvPr id="761" name="楕円 760">
          <a:extLst>
            <a:ext uri="{FF2B5EF4-FFF2-40B4-BE49-F238E27FC236}">
              <a16:creationId xmlns:a16="http://schemas.microsoft.com/office/drawing/2014/main" id="{3B777135-B091-4D78-9287-298631756F68}"/>
            </a:ext>
          </a:extLst>
        </xdr:cNvPr>
        <xdr:cNvSpPr/>
      </xdr:nvSpPr>
      <xdr:spPr>
        <a:xfrm>
          <a:off x="13652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74676</xdr:rowOff>
    </xdr:from>
    <xdr:to>
      <xdr:col>76</xdr:col>
      <xdr:colOff>114300</xdr:colOff>
      <xdr:row>81</xdr:row>
      <xdr:rowOff>108965</xdr:rowOff>
    </xdr:to>
    <xdr:cxnSp macro="">
      <xdr:nvCxnSpPr>
        <xdr:cNvPr id="762" name="直線コネクタ 761">
          <a:extLst>
            <a:ext uri="{FF2B5EF4-FFF2-40B4-BE49-F238E27FC236}">
              <a16:creationId xmlns:a16="http://schemas.microsoft.com/office/drawing/2014/main" id="{431FA4C5-9BED-419C-93C6-BA78CF054D23}"/>
            </a:ext>
          </a:extLst>
        </xdr:cNvPr>
        <xdr:cNvCxnSpPr/>
      </xdr:nvCxnSpPr>
      <xdr:spPr>
        <a:xfrm>
          <a:off x="13703300" y="1396212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149606</xdr:rowOff>
    </xdr:from>
    <xdr:to>
      <xdr:col>67</xdr:col>
      <xdr:colOff>101600</xdr:colOff>
      <xdr:row>81</xdr:row>
      <xdr:rowOff>79756</xdr:rowOff>
    </xdr:to>
    <xdr:sp macro="" textlink="">
      <xdr:nvSpPr>
        <xdr:cNvPr id="763" name="楕円 762">
          <a:extLst>
            <a:ext uri="{FF2B5EF4-FFF2-40B4-BE49-F238E27FC236}">
              <a16:creationId xmlns:a16="http://schemas.microsoft.com/office/drawing/2014/main" id="{E7564ED0-25EA-4350-BAED-B3588420B16E}"/>
            </a:ext>
          </a:extLst>
        </xdr:cNvPr>
        <xdr:cNvSpPr/>
      </xdr:nvSpPr>
      <xdr:spPr>
        <a:xfrm>
          <a:off x="127635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28956</xdr:rowOff>
    </xdr:from>
    <xdr:to>
      <xdr:col>71</xdr:col>
      <xdr:colOff>177800</xdr:colOff>
      <xdr:row>81</xdr:row>
      <xdr:rowOff>74676</xdr:rowOff>
    </xdr:to>
    <xdr:cxnSp macro="">
      <xdr:nvCxnSpPr>
        <xdr:cNvPr id="764" name="直線コネクタ 763">
          <a:extLst>
            <a:ext uri="{FF2B5EF4-FFF2-40B4-BE49-F238E27FC236}">
              <a16:creationId xmlns:a16="http://schemas.microsoft.com/office/drawing/2014/main" id="{A9F16562-FF94-4754-8B9C-9B9A3D730888}"/>
            </a:ext>
          </a:extLst>
        </xdr:cNvPr>
        <xdr:cNvCxnSpPr/>
      </xdr:nvCxnSpPr>
      <xdr:spPr>
        <a:xfrm>
          <a:off x="12814300" y="139164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128033</xdr:rowOff>
    </xdr:from>
    <xdr:ext cx="405111" cy="259045"/>
    <xdr:sp macro="" textlink="">
      <xdr:nvSpPr>
        <xdr:cNvPr id="765" name="n_1aveValue【児童館】&#10;有形固定資産減価償却率">
          <a:extLst>
            <a:ext uri="{FF2B5EF4-FFF2-40B4-BE49-F238E27FC236}">
              <a16:creationId xmlns:a16="http://schemas.microsoft.com/office/drawing/2014/main" id="{E3DC385B-C874-4DDA-8D70-9EC8B06E436A}"/>
            </a:ext>
          </a:extLst>
        </xdr:cNvPr>
        <xdr:cNvSpPr txBox="1"/>
      </xdr:nvSpPr>
      <xdr:spPr>
        <a:xfrm>
          <a:off x="15266044"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112031</xdr:rowOff>
    </xdr:from>
    <xdr:ext cx="405111" cy="259045"/>
    <xdr:sp macro="" textlink="">
      <xdr:nvSpPr>
        <xdr:cNvPr id="766" name="n_2aveValue【児童館】&#10;有形固定資産減価償却率">
          <a:extLst>
            <a:ext uri="{FF2B5EF4-FFF2-40B4-BE49-F238E27FC236}">
              <a16:creationId xmlns:a16="http://schemas.microsoft.com/office/drawing/2014/main" id="{834A908D-3176-4740-8F67-CF96E3DE4D58}"/>
            </a:ext>
          </a:extLst>
        </xdr:cNvPr>
        <xdr:cNvSpPr txBox="1"/>
      </xdr:nvSpPr>
      <xdr:spPr>
        <a:xfrm>
          <a:off x="143897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67" name="n_3aveValue【児童館】&#10;有形固定資産減価償却率">
          <a:extLst>
            <a:ext uri="{FF2B5EF4-FFF2-40B4-BE49-F238E27FC236}">
              <a16:creationId xmlns:a16="http://schemas.microsoft.com/office/drawing/2014/main" id="{4D9AAF53-4E72-43EA-850B-C8EFA6DF0597}"/>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41164</xdr:rowOff>
    </xdr:from>
    <xdr:ext cx="405111" cy="259045"/>
    <xdr:sp macro="" textlink="">
      <xdr:nvSpPr>
        <xdr:cNvPr id="768" name="n_4aveValue【児童館】&#10;有形固定資産減価償却率">
          <a:extLst>
            <a:ext uri="{FF2B5EF4-FFF2-40B4-BE49-F238E27FC236}">
              <a16:creationId xmlns:a16="http://schemas.microsoft.com/office/drawing/2014/main" id="{3D3886F7-8B42-481B-8A19-3FA90055E2CE}"/>
            </a:ext>
          </a:extLst>
        </xdr:cNvPr>
        <xdr:cNvSpPr txBox="1"/>
      </xdr:nvSpPr>
      <xdr:spPr>
        <a:xfrm>
          <a:off x="12611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59707</xdr:rowOff>
    </xdr:from>
    <xdr:ext cx="405111" cy="259045"/>
    <xdr:sp macro="" textlink="">
      <xdr:nvSpPr>
        <xdr:cNvPr id="769" name="n_1mainValue【児童館】&#10;有形固定資産減価償却率">
          <a:extLst>
            <a:ext uri="{FF2B5EF4-FFF2-40B4-BE49-F238E27FC236}">
              <a16:creationId xmlns:a16="http://schemas.microsoft.com/office/drawing/2014/main" id="{CA81860C-EB38-4E64-882E-F6702DE5F9C9}"/>
            </a:ext>
          </a:extLst>
        </xdr:cNvPr>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4842</xdr:rowOff>
    </xdr:from>
    <xdr:ext cx="405111" cy="259045"/>
    <xdr:sp macro="" textlink="">
      <xdr:nvSpPr>
        <xdr:cNvPr id="770" name="n_2mainValue【児童館】&#10;有形固定資産減価償却率">
          <a:extLst>
            <a:ext uri="{FF2B5EF4-FFF2-40B4-BE49-F238E27FC236}">
              <a16:creationId xmlns:a16="http://schemas.microsoft.com/office/drawing/2014/main" id="{EEF45F3B-28A7-4271-A3DC-EBDF5D97232C}"/>
            </a:ext>
          </a:extLst>
        </xdr:cNvPr>
        <xdr:cNvSpPr txBox="1"/>
      </xdr:nvSpPr>
      <xdr:spPr>
        <a:xfrm>
          <a:off x="14389744" y="137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142003</xdr:rowOff>
    </xdr:from>
    <xdr:ext cx="405111" cy="259045"/>
    <xdr:sp macro="" textlink="">
      <xdr:nvSpPr>
        <xdr:cNvPr id="771" name="n_3mainValue【児童館】&#10;有形固定資産減価償却率">
          <a:extLst>
            <a:ext uri="{FF2B5EF4-FFF2-40B4-BE49-F238E27FC236}">
              <a16:creationId xmlns:a16="http://schemas.microsoft.com/office/drawing/2014/main" id="{E14D3AF9-D7BD-4E1B-905D-D972A8686FF2}"/>
            </a:ext>
          </a:extLst>
        </xdr:cNvPr>
        <xdr:cNvSpPr txBox="1"/>
      </xdr:nvSpPr>
      <xdr:spPr>
        <a:xfrm>
          <a:off x="13500744" y="1368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96283</xdr:rowOff>
    </xdr:from>
    <xdr:ext cx="405111" cy="259045"/>
    <xdr:sp macro="" textlink="">
      <xdr:nvSpPr>
        <xdr:cNvPr id="772" name="n_4mainValue【児童館】&#10;有形固定資産減価償却率">
          <a:extLst>
            <a:ext uri="{FF2B5EF4-FFF2-40B4-BE49-F238E27FC236}">
              <a16:creationId xmlns:a16="http://schemas.microsoft.com/office/drawing/2014/main" id="{35336906-F30A-447F-AEE0-8F44284477AA}"/>
            </a:ext>
          </a:extLst>
        </xdr:cNvPr>
        <xdr:cNvSpPr txBox="1"/>
      </xdr:nvSpPr>
      <xdr:spPr>
        <a:xfrm>
          <a:off x="12611744" y="1364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8CB8FE93-BC45-4D0A-A0E9-52A50FDE4A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0EA79EAD-5FF9-40D0-A4F6-63D0FC58FE4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FB8B90D-7C3E-4A29-A927-84A89BE9EAA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8BE7000A-451D-4572-BA03-3ACC1C5A21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AC2FDE70-D751-44D1-8428-99EF12D67F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6AC59A56-A663-43F8-947C-52D257E88DD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D8AE38A3-749F-473B-8AFE-BDF3F08F6C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7E7193E2-0D84-4873-A24E-DA762E3CBBD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512F3B86-05DD-4755-AE28-BAE57C6835D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F6DB5D57-8C90-4F40-8C22-10349CABB64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BCDB8D32-8ECE-4755-B08B-21F5290DED0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5FBF8419-9F90-4A62-93D6-8B88A4B82E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481110E3-BE1D-4FBE-8BDA-8DE2672547B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E9AD5288-009B-4C4E-A6EF-D655DAB1703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F3B75218-189C-48CB-B7B3-03746434ECF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38D56521-BC41-4FB3-8CB0-7FD120EE20F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E248DFDB-FEB3-40EE-A2DF-CBA418D6CB5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27EB9662-787F-4B55-8631-B8FF038C55A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C8A64096-01F9-4159-981F-844121C800D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DD4FB86F-481F-4625-A371-A49B04EAA26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FCD4179D-D9CC-473F-A76A-F98DC206899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A3B5D8FA-360D-4BAF-9D56-C29D0098670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386226E2-63B3-488C-9A61-DC457A6F982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96" name="直線コネクタ 795">
          <a:extLst>
            <a:ext uri="{FF2B5EF4-FFF2-40B4-BE49-F238E27FC236}">
              <a16:creationId xmlns:a16="http://schemas.microsoft.com/office/drawing/2014/main" id="{7126C2FA-6C33-40DD-8406-4E645C43575F}"/>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7" name="【児童館】&#10;一人当たり面積最小値テキスト">
          <a:extLst>
            <a:ext uri="{FF2B5EF4-FFF2-40B4-BE49-F238E27FC236}">
              <a16:creationId xmlns:a16="http://schemas.microsoft.com/office/drawing/2014/main" id="{178F029D-B0EA-42F4-8F64-D76FCBB2ED9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8" name="直線コネクタ 797">
          <a:extLst>
            <a:ext uri="{FF2B5EF4-FFF2-40B4-BE49-F238E27FC236}">
              <a16:creationId xmlns:a16="http://schemas.microsoft.com/office/drawing/2014/main" id="{135DF140-7772-4F0A-A9BA-F30D9D637703}"/>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99" name="【児童館】&#10;一人当たり面積最大値テキスト">
          <a:extLst>
            <a:ext uri="{FF2B5EF4-FFF2-40B4-BE49-F238E27FC236}">
              <a16:creationId xmlns:a16="http://schemas.microsoft.com/office/drawing/2014/main" id="{6FEB521F-2DD6-47A8-8749-F1BBD85F8FFF}"/>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800" name="直線コネクタ 799">
          <a:extLst>
            <a:ext uri="{FF2B5EF4-FFF2-40B4-BE49-F238E27FC236}">
              <a16:creationId xmlns:a16="http://schemas.microsoft.com/office/drawing/2014/main" id="{7D0DAB9C-A78C-4EC1-8458-B3A4345B1C18}"/>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801" name="【児童館】&#10;一人当たり面積平均値テキスト">
          <a:extLst>
            <a:ext uri="{FF2B5EF4-FFF2-40B4-BE49-F238E27FC236}">
              <a16:creationId xmlns:a16="http://schemas.microsoft.com/office/drawing/2014/main" id="{9E4FD8DB-FA02-4ECC-B819-ACA256122A0E}"/>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802" name="フローチャート: 判断 801">
          <a:extLst>
            <a:ext uri="{FF2B5EF4-FFF2-40B4-BE49-F238E27FC236}">
              <a16:creationId xmlns:a16="http://schemas.microsoft.com/office/drawing/2014/main" id="{9C071A6D-E9E1-4237-8976-C8B6677D5E1C}"/>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03" name="フローチャート: 判断 802">
          <a:extLst>
            <a:ext uri="{FF2B5EF4-FFF2-40B4-BE49-F238E27FC236}">
              <a16:creationId xmlns:a16="http://schemas.microsoft.com/office/drawing/2014/main" id="{26B31D7A-6919-425A-9433-6B72F0BE58C1}"/>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4" name="フローチャート: 判断 803">
          <a:extLst>
            <a:ext uri="{FF2B5EF4-FFF2-40B4-BE49-F238E27FC236}">
              <a16:creationId xmlns:a16="http://schemas.microsoft.com/office/drawing/2014/main" id="{EEABD44F-4C6C-4C28-A638-69CFB7EDCB8B}"/>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05" name="フローチャート: 判断 804">
          <a:extLst>
            <a:ext uri="{FF2B5EF4-FFF2-40B4-BE49-F238E27FC236}">
              <a16:creationId xmlns:a16="http://schemas.microsoft.com/office/drawing/2014/main" id="{2541BDB0-A342-4ACE-9A1C-F02B230DB1D0}"/>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6" name="フローチャート: 判断 805">
          <a:extLst>
            <a:ext uri="{FF2B5EF4-FFF2-40B4-BE49-F238E27FC236}">
              <a16:creationId xmlns:a16="http://schemas.microsoft.com/office/drawing/2014/main" id="{18641124-B443-4A42-8CB8-DAADDD962371}"/>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C05F174B-5793-492B-B203-85216FFFB31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8C89F11D-4380-4E9B-9BB0-DA061DD86DF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49D163-10D4-4138-931C-8995BC7B844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47C8B845-AEAF-4C3A-B0F3-9CBE2381ED0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173BDC1-BFA8-4FEE-B5BA-666CAC6BF2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2" name="楕円 811">
          <a:extLst>
            <a:ext uri="{FF2B5EF4-FFF2-40B4-BE49-F238E27FC236}">
              <a16:creationId xmlns:a16="http://schemas.microsoft.com/office/drawing/2014/main" id="{A7D04261-A254-4F7F-8901-1A185CFB10D6}"/>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13" name="【児童館】&#10;一人当たり面積該当値テキスト">
          <a:extLst>
            <a:ext uri="{FF2B5EF4-FFF2-40B4-BE49-F238E27FC236}">
              <a16:creationId xmlns:a16="http://schemas.microsoft.com/office/drawing/2014/main" id="{EA12470B-99F1-4EE3-998C-FD509FB95927}"/>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14" name="楕円 813">
          <a:extLst>
            <a:ext uri="{FF2B5EF4-FFF2-40B4-BE49-F238E27FC236}">
              <a16:creationId xmlns:a16="http://schemas.microsoft.com/office/drawing/2014/main" id="{09AD36F2-CE96-4823-B592-97A757F836A5}"/>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815" name="直線コネクタ 814">
          <a:extLst>
            <a:ext uri="{FF2B5EF4-FFF2-40B4-BE49-F238E27FC236}">
              <a16:creationId xmlns:a16="http://schemas.microsoft.com/office/drawing/2014/main" id="{21E70C0A-351C-42C4-9BFC-DEF261C31DD1}"/>
            </a:ext>
          </a:extLst>
        </xdr:cNvPr>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16" name="楕円 815">
          <a:extLst>
            <a:ext uri="{FF2B5EF4-FFF2-40B4-BE49-F238E27FC236}">
              <a16:creationId xmlns:a16="http://schemas.microsoft.com/office/drawing/2014/main" id="{77213E4C-9D1D-4CBD-B44D-4D7ED9F7F850}"/>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17" name="直線コネクタ 816">
          <a:extLst>
            <a:ext uri="{FF2B5EF4-FFF2-40B4-BE49-F238E27FC236}">
              <a16:creationId xmlns:a16="http://schemas.microsoft.com/office/drawing/2014/main" id="{2D9FF3DB-573E-418F-9918-E2AF25110219}"/>
            </a:ext>
          </a:extLst>
        </xdr:cNvPr>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18" name="楕円 817">
          <a:extLst>
            <a:ext uri="{FF2B5EF4-FFF2-40B4-BE49-F238E27FC236}">
              <a16:creationId xmlns:a16="http://schemas.microsoft.com/office/drawing/2014/main" id="{C37AC9C6-5A85-478B-B355-EB0128402EF2}"/>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819" name="直線コネクタ 818">
          <a:extLst>
            <a:ext uri="{FF2B5EF4-FFF2-40B4-BE49-F238E27FC236}">
              <a16:creationId xmlns:a16="http://schemas.microsoft.com/office/drawing/2014/main" id="{CD18BB6D-B69A-43F4-9375-8EFC53AE3BF0}"/>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20" name="楕円 819">
          <a:extLst>
            <a:ext uri="{FF2B5EF4-FFF2-40B4-BE49-F238E27FC236}">
              <a16:creationId xmlns:a16="http://schemas.microsoft.com/office/drawing/2014/main" id="{2EAD07F7-1DC2-453D-AB23-0D860FB4E247}"/>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21" name="直線コネクタ 820">
          <a:extLst>
            <a:ext uri="{FF2B5EF4-FFF2-40B4-BE49-F238E27FC236}">
              <a16:creationId xmlns:a16="http://schemas.microsoft.com/office/drawing/2014/main" id="{C9F2B911-130B-4AF9-9009-15BC49D039C4}"/>
            </a:ext>
          </a:extLst>
        </xdr:cNvPr>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22" name="n_1aveValue【児童館】&#10;一人当たり面積">
          <a:extLst>
            <a:ext uri="{FF2B5EF4-FFF2-40B4-BE49-F238E27FC236}">
              <a16:creationId xmlns:a16="http://schemas.microsoft.com/office/drawing/2014/main" id="{D7DB58F9-3E2F-49EC-A22F-1D1F1AA39984}"/>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3" name="n_2aveValue【児童館】&#10;一人当たり面積">
          <a:extLst>
            <a:ext uri="{FF2B5EF4-FFF2-40B4-BE49-F238E27FC236}">
              <a16:creationId xmlns:a16="http://schemas.microsoft.com/office/drawing/2014/main" id="{592B672E-3B6B-415B-B34F-48DAEE27DC8E}"/>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24" name="n_3aveValue【児童館】&#10;一人当たり面積">
          <a:extLst>
            <a:ext uri="{FF2B5EF4-FFF2-40B4-BE49-F238E27FC236}">
              <a16:creationId xmlns:a16="http://schemas.microsoft.com/office/drawing/2014/main" id="{16A067A7-982D-413D-A14E-1866C50F1E7B}"/>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5" name="n_4aveValue【児童館】&#10;一人当たり面積">
          <a:extLst>
            <a:ext uri="{FF2B5EF4-FFF2-40B4-BE49-F238E27FC236}">
              <a16:creationId xmlns:a16="http://schemas.microsoft.com/office/drawing/2014/main" id="{9C09A6F9-40F9-4AE7-B9C5-3F51F0884F7F}"/>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26" name="n_1mainValue【児童館】&#10;一人当たり面積">
          <a:extLst>
            <a:ext uri="{FF2B5EF4-FFF2-40B4-BE49-F238E27FC236}">
              <a16:creationId xmlns:a16="http://schemas.microsoft.com/office/drawing/2014/main" id="{C7AEF3FE-55DE-4350-AB36-9B6C3EB347CD}"/>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27" name="n_2mainValue【児童館】&#10;一人当たり面積">
          <a:extLst>
            <a:ext uri="{FF2B5EF4-FFF2-40B4-BE49-F238E27FC236}">
              <a16:creationId xmlns:a16="http://schemas.microsoft.com/office/drawing/2014/main" id="{2B2DF683-4A1D-4836-A260-7B0F4A9FACDF}"/>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28" name="n_3mainValue【児童館】&#10;一人当たり面積">
          <a:extLst>
            <a:ext uri="{FF2B5EF4-FFF2-40B4-BE49-F238E27FC236}">
              <a16:creationId xmlns:a16="http://schemas.microsoft.com/office/drawing/2014/main" id="{77D11ABF-76FE-414F-8B70-936D26A3A4D9}"/>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29" name="n_4mainValue【児童館】&#10;一人当たり面積">
          <a:extLst>
            <a:ext uri="{FF2B5EF4-FFF2-40B4-BE49-F238E27FC236}">
              <a16:creationId xmlns:a16="http://schemas.microsoft.com/office/drawing/2014/main" id="{CA34C3B5-A5DB-47B8-8090-2685DED37B21}"/>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F7AB623F-D2B9-4E6E-A265-D5D37BDD9E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B0C0BCBB-9B65-4732-85A4-40FBBF6A6D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E4516234-9731-4199-B536-A720626C6C8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724AC163-9C69-4175-BFAF-A11B90D77C4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364135CB-2A8C-4CBB-93E9-287DEC741C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21A1BC63-7E8B-4398-93D1-073DFA3271B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DD804BDE-B62A-4288-85BD-73701242EA4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76F35CBC-807B-43FD-A1D5-BA1A012CBE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E4DF8675-1BA0-4BF9-A776-77ACD1A224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4CE98856-53F1-4C55-9391-13180BA3367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606D7D36-D49A-48BB-851C-EC4ECB43FAD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E8B8CB3C-2E36-485F-82EE-766F4039470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CA62AE30-8E84-4C32-A05D-83B8106B64E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9BE057B8-D9B3-4775-B794-AADF2D026CB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87CBB40B-223A-44CD-A937-71F2BAD4D38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F9AFAC93-06D5-437E-AD54-572511CCE75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C97994E1-9EE2-482F-A92F-46D0CD802F6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92AE8C75-A993-4CBC-B656-16B6DAEA212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2AD56722-9518-4BB9-8B9C-8D0AAB32AB5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C999C529-62F6-4AF2-ACCD-6E941AB95DB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882A0282-825C-44AB-9E11-B03CF69CA7B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D8BDF3F-CEB6-411B-A8D3-1D1A6BE4E8B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DF83932C-16E3-46F9-9320-0C5DA698DCF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D1C76318-0EDA-4E4A-BEAE-58F70221E7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854" name="直線コネクタ 853">
          <a:extLst>
            <a:ext uri="{FF2B5EF4-FFF2-40B4-BE49-F238E27FC236}">
              <a16:creationId xmlns:a16="http://schemas.microsoft.com/office/drawing/2014/main" id="{E7A60BEA-1A0C-4A13-9D39-69021F80412A}"/>
            </a:ext>
          </a:extLst>
        </xdr:cNvPr>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5" name="【公民館】&#10;有形固定資産減価償却率最小値テキスト">
          <a:extLst>
            <a:ext uri="{FF2B5EF4-FFF2-40B4-BE49-F238E27FC236}">
              <a16:creationId xmlns:a16="http://schemas.microsoft.com/office/drawing/2014/main" id="{F2718C28-F3D0-49BB-9279-8A8D08671F8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6" name="直線コネクタ 855">
          <a:extLst>
            <a:ext uri="{FF2B5EF4-FFF2-40B4-BE49-F238E27FC236}">
              <a16:creationId xmlns:a16="http://schemas.microsoft.com/office/drawing/2014/main" id="{31EC280E-F444-4D5A-B21C-9C2A4492A67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857" name="【公民館】&#10;有形固定資産減価償却率最大値テキスト">
          <a:extLst>
            <a:ext uri="{FF2B5EF4-FFF2-40B4-BE49-F238E27FC236}">
              <a16:creationId xmlns:a16="http://schemas.microsoft.com/office/drawing/2014/main" id="{12A9AB2E-C75C-4EC3-A050-1C4111A3150F}"/>
            </a:ext>
          </a:extLst>
        </xdr:cNvPr>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858" name="直線コネクタ 857">
          <a:extLst>
            <a:ext uri="{FF2B5EF4-FFF2-40B4-BE49-F238E27FC236}">
              <a16:creationId xmlns:a16="http://schemas.microsoft.com/office/drawing/2014/main" id="{5F0A5520-C8CC-4658-A84A-12856C41D21F}"/>
            </a:ext>
          </a:extLst>
        </xdr:cNvPr>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859" name="【公民館】&#10;有形固定資産減価償却率平均値テキスト">
          <a:extLst>
            <a:ext uri="{FF2B5EF4-FFF2-40B4-BE49-F238E27FC236}">
              <a16:creationId xmlns:a16="http://schemas.microsoft.com/office/drawing/2014/main" id="{99ABAB11-5E96-4983-B562-30C2A798421E}"/>
            </a:ext>
          </a:extLst>
        </xdr:cNvPr>
        <xdr:cNvSpPr txBox="1"/>
      </xdr:nvSpPr>
      <xdr:spPr>
        <a:xfrm>
          <a:off x="16357600" y="17663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860" name="フローチャート: 判断 859">
          <a:extLst>
            <a:ext uri="{FF2B5EF4-FFF2-40B4-BE49-F238E27FC236}">
              <a16:creationId xmlns:a16="http://schemas.microsoft.com/office/drawing/2014/main" id="{F2F51833-2DF7-41A0-BCA4-9B837FDAA289}"/>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861" name="フローチャート: 判断 860">
          <a:extLst>
            <a:ext uri="{FF2B5EF4-FFF2-40B4-BE49-F238E27FC236}">
              <a16:creationId xmlns:a16="http://schemas.microsoft.com/office/drawing/2014/main" id="{0D4135DA-EED6-47F5-B067-8DA20A770112}"/>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862" name="フローチャート: 判断 861">
          <a:extLst>
            <a:ext uri="{FF2B5EF4-FFF2-40B4-BE49-F238E27FC236}">
              <a16:creationId xmlns:a16="http://schemas.microsoft.com/office/drawing/2014/main" id="{5887C1C1-C949-4278-A367-051BE34637EA}"/>
            </a:ext>
          </a:extLst>
        </xdr:cNvPr>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863" name="フローチャート: 判断 862">
          <a:extLst>
            <a:ext uri="{FF2B5EF4-FFF2-40B4-BE49-F238E27FC236}">
              <a16:creationId xmlns:a16="http://schemas.microsoft.com/office/drawing/2014/main" id="{19A9D110-8D22-4028-B9A1-79676EBD4F56}"/>
            </a:ext>
          </a:extLst>
        </xdr:cNvPr>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864" name="フローチャート: 判断 863">
          <a:extLst>
            <a:ext uri="{FF2B5EF4-FFF2-40B4-BE49-F238E27FC236}">
              <a16:creationId xmlns:a16="http://schemas.microsoft.com/office/drawing/2014/main" id="{5DE4445D-B1A1-4315-881A-7B29AEED39CB}"/>
            </a:ext>
          </a:extLst>
        </xdr:cNvPr>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5E454913-4D62-4C68-93E1-52DD25AC9DC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E784588A-E33D-469F-BC22-DFA68E63F3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B42A1E5-029A-41AE-BF19-7B4C32134E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30DEE37-ABC6-461E-8AAA-6024B51DCAB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7105427-CFC1-4BF2-98AA-FFB6BE1CDAB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92075</xdr:rowOff>
    </xdr:from>
    <xdr:to>
      <xdr:col>85</xdr:col>
      <xdr:colOff>177800</xdr:colOff>
      <xdr:row>106</xdr:row>
      <xdr:rowOff>22225</xdr:rowOff>
    </xdr:to>
    <xdr:sp macro="" textlink="">
      <xdr:nvSpPr>
        <xdr:cNvPr id="870" name="楕円 869">
          <a:extLst>
            <a:ext uri="{FF2B5EF4-FFF2-40B4-BE49-F238E27FC236}">
              <a16:creationId xmlns:a16="http://schemas.microsoft.com/office/drawing/2014/main" id="{72AD4D24-0D6D-4B57-BFF0-0677FE18BABC}"/>
            </a:ext>
          </a:extLst>
        </xdr:cNvPr>
        <xdr:cNvSpPr/>
      </xdr:nvSpPr>
      <xdr:spPr>
        <a:xfrm>
          <a:off x="162687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70502</xdr:rowOff>
    </xdr:from>
    <xdr:ext cx="405111" cy="259045"/>
    <xdr:sp macro="" textlink="">
      <xdr:nvSpPr>
        <xdr:cNvPr id="871" name="【公民館】&#10;有形固定資産減価償却率該当値テキスト">
          <a:extLst>
            <a:ext uri="{FF2B5EF4-FFF2-40B4-BE49-F238E27FC236}">
              <a16:creationId xmlns:a16="http://schemas.microsoft.com/office/drawing/2014/main" id="{02024617-BD67-4355-9745-827D29F3055D}"/>
            </a:ext>
          </a:extLst>
        </xdr:cNvPr>
        <xdr:cNvSpPr txBox="1"/>
      </xdr:nvSpPr>
      <xdr:spPr>
        <a:xfrm>
          <a:off x="16357600"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158750</xdr:rowOff>
    </xdr:from>
    <xdr:to>
      <xdr:col>81</xdr:col>
      <xdr:colOff>101600</xdr:colOff>
      <xdr:row>106</xdr:row>
      <xdr:rowOff>88900</xdr:rowOff>
    </xdr:to>
    <xdr:sp macro="" textlink="">
      <xdr:nvSpPr>
        <xdr:cNvPr id="872" name="楕円 871">
          <a:extLst>
            <a:ext uri="{FF2B5EF4-FFF2-40B4-BE49-F238E27FC236}">
              <a16:creationId xmlns:a16="http://schemas.microsoft.com/office/drawing/2014/main" id="{28FBDFA8-B5E6-40C6-9196-DD8E20116242}"/>
            </a:ext>
          </a:extLst>
        </xdr:cNvPr>
        <xdr:cNvSpPr/>
      </xdr:nvSpPr>
      <xdr:spPr>
        <a:xfrm>
          <a:off x="15430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142875</xdr:rowOff>
    </xdr:from>
    <xdr:to>
      <xdr:col>85</xdr:col>
      <xdr:colOff>127000</xdr:colOff>
      <xdr:row>106</xdr:row>
      <xdr:rowOff>38100</xdr:rowOff>
    </xdr:to>
    <xdr:cxnSp macro="">
      <xdr:nvCxnSpPr>
        <xdr:cNvPr id="873" name="直線コネクタ 872">
          <a:extLst>
            <a:ext uri="{FF2B5EF4-FFF2-40B4-BE49-F238E27FC236}">
              <a16:creationId xmlns:a16="http://schemas.microsoft.com/office/drawing/2014/main" id="{446963AF-EE43-42EC-8A5A-A683B75C64DE}"/>
            </a:ext>
          </a:extLst>
        </xdr:cNvPr>
        <xdr:cNvCxnSpPr/>
      </xdr:nvCxnSpPr>
      <xdr:spPr>
        <a:xfrm flipV="1">
          <a:off x="15481300" y="181451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111125</xdr:rowOff>
    </xdr:from>
    <xdr:to>
      <xdr:col>76</xdr:col>
      <xdr:colOff>165100</xdr:colOff>
      <xdr:row>106</xdr:row>
      <xdr:rowOff>41275</xdr:rowOff>
    </xdr:to>
    <xdr:sp macro="" textlink="">
      <xdr:nvSpPr>
        <xdr:cNvPr id="874" name="楕円 873">
          <a:extLst>
            <a:ext uri="{FF2B5EF4-FFF2-40B4-BE49-F238E27FC236}">
              <a16:creationId xmlns:a16="http://schemas.microsoft.com/office/drawing/2014/main" id="{F7B4A3BD-464D-484D-9927-E0927460339D}"/>
            </a:ext>
          </a:extLst>
        </xdr:cNvPr>
        <xdr:cNvSpPr/>
      </xdr:nvSpPr>
      <xdr:spPr>
        <a:xfrm>
          <a:off x="14541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161925</xdr:rowOff>
    </xdr:from>
    <xdr:to>
      <xdr:col>81</xdr:col>
      <xdr:colOff>50800</xdr:colOff>
      <xdr:row>106</xdr:row>
      <xdr:rowOff>38100</xdr:rowOff>
    </xdr:to>
    <xdr:cxnSp macro="">
      <xdr:nvCxnSpPr>
        <xdr:cNvPr id="875" name="直線コネクタ 874">
          <a:extLst>
            <a:ext uri="{FF2B5EF4-FFF2-40B4-BE49-F238E27FC236}">
              <a16:creationId xmlns:a16="http://schemas.microsoft.com/office/drawing/2014/main" id="{AF5F5C3A-FEBC-4D20-BEB9-24FD365543AD}"/>
            </a:ext>
          </a:extLst>
        </xdr:cNvPr>
        <xdr:cNvCxnSpPr/>
      </xdr:nvCxnSpPr>
      <xdr:spPr>
        <a:xfrm>
          <a:off x="14592300" y="181641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153036</xdr:rowOff>
    </xdr:from>
    <xdr:to>
      <xdr:col>72</xdr:col>
      <xdr:colOff>38100</xdr:colOff>
      <xdr:row>106</xdr:row>
      <xdr:rowOff>83186</xdr:rowOff>
    </xdr:to>
    <xdr:sp macro="" textlink="">
      <xdr:nvSpPr>
        <xdr:cNvPr id="876" name="楕円 875">
          <a:extLst>
            <a:ext uri="{FF2B5EF4-FFF2-40B4-BE49-F238E27FC236}">
              <a16:creationId xmlns:a16="http://schemas.microsoft.com/office/drawing/2014/main" id="{564DF112-0683-4348-B302-8CF2C4276A51}"/>
            </a:ext>
          </a:extLst>
        </xdr:cNvPr>
        <xdr:cNvSpPr/>
      </xdr:nvSpPr>
      <xdr:spPr>
        <a:xfrm>
          <a:off x="13652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161925</xdr:rowOff>
    </xdr:from>
    <xdr:to>
      <xdr:col>76</xdr:col>
      <xdr:colOff>114300</xdr:colOff>
      <xdr:row>106</xdr:row>
      <xdr:rowOff>32386</xdr:rowOff>
    </xdr:to>
    <xdr:cxnSp macro="">
      <xdr:nvCxnSpPr>
        <xdr:cNvPr id="877" name="直線コネクタ 876">
          <a:extLst>
            <a:ext uri="{FF2B5EF4-FFF2-40B4-BE49-F238E27FC236}">
              <a16:creationId xmlns:a16="http://schemas.microsoft.com/office/drawing/2014/main" id="{3C8D201D-DB7D-4D43-BE3E-72A5E9230377}"/>
            </a:ext>
          </a:extLst>
        </xdr:cNvPr>
        <xdr:cNvCxnSpPr/>
      </xdr:nvCxnSpPr>
      <xdr:spPr>
        <a:xfrm flipV="1">
          <a:off x="13703300" y="181641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137795</xdr:rowOff>
    </xdr:from>
    <xdr:to>
      <xdr:col>67</xdr:col>
      <xdr:colOff>101600</xdr:colOff>
      <xdr:row>106</xdr:row>
      <xdr:rowOff>67945</xdr:rowOff>
    </xdr:to>
    <xdr:sp macro="" textlink="">
      <xdr:nvSpPr>
        <xdr:cNvPr id="878" name="楕円 877">
          <a:extLst>
            <a:ext uri="{FF2B5EF4-FFF2-40B4-BE49-F238E27FC236}">
              <a16:creationId xmlns:a16="http://schemas.microsoft.com/office/drawing/2014/main" id="{C4DAF460-446C-449F-A93E-0BE02EF6CBE0}"/>
            </a:ext>
          </a:extLst>
        </xdr:cNvPr>
        <xdr:cNvSpPr/>
      </xdr:nvSpPr>
      <xdr:spPr>
        <a:xfrm>
          <a:off x="12763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17145</xdr:rowOff>
    </xdr:from>
    <xdr:to>
      <xdr:col>71</xdr:col>
      <xdr:colOff>177800</xdr:colOff>
      <xdr:row>106</xdr:row>
      <xdr:rowOff>32386</xdr:rowOff>
    </xdr:to>
    <xdr:cxnSp macro="">
      <xdr:nvCxnSpPr>
        <xdr:cNvPr id="879" name="直線コネクタ 878">
          <a:extLst>
            <a:ext uri="{FF2B5EF4-FFF2-40B4-BE49-F238E27FC236}">
              <a16:creationId xmlns:a16="http://schemas.microsoft.com/office/drawing/2014/main" id="{E58B7644-72E6-411F-8FB7-CD08E04509CE}"/>
            </a:ext>
          </a:extLst>
        </xdr:cNvPr>
        <xdr:cNvCxnSpPr/>
      </xdr:nvCxnSpPr>
      <xdr:spPr>
        <a:xfrm>
          <a:off x="12814300" y="181908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880" name="n_1aveValue【公民館】&#10;有形固定資産減価償却率">
          <a:extLst>
            <a:ext uri="{FF2B5EF4-FFF2-40B4-BE49-F238E27FC236}">
              <a16:creationId xmlns:a16="http://schemas.microsoft.com/office/drawing/2014/main" id="{4D84E687-B424-403B-AF0C-CBA6A894EE39}"/>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881" name="n_2aveValue【公民館】&#10;有形固定資産減価償却率">
          <a:extLst>
            <a:ext uri="{FF2B5EF4-FFF2-40B4-BE49-F238E27FC236}">
              <a16:creationId xmlns:a16="http://schemas.microsoft.com/office/drawing/2014/main" id="{C52184C4-45A8-4729-BBD2-AF1FB88940D0}"/>
            </a:ext>
          </a:extLst>
        </xdr:cNvPr>
        <xdr:cNvSpPr txBox="1"/>
      </xdr:nvSpPr>
      <xdr:spPr>
        <a:xfrm>
          <a:off x="143897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882" name="n_3aveValue【公民館】&#10;有形固定資産減価償却率">
          <a:extLst>
            <a:ext uri="{FF2B5EF4-FFF2-40B4-BE49-F238E27FC236}">
              <a16:creationId xmlns:a16="http://schemas.microsoft.com/office/drawing/2014/main" id="{885D4BCB-3E29-48AE-BE4E-8DB1A4D2C043}"/>
            </a:ext>
          </a:extLst>
        </xdr:cNvPr>
        <xdr:cNvSpPr txBox="1"/>
      </xdr:nvSpPr>
      <xdr:spPr>
        <a:xfrm>
          <a:off x="13500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883" name="n_4aveValue【公民館】&#10;有形固定資産減価償却率">
          <a:extLst>
            <a:ext uri="{FF2B5EF4-FFF2-40B4-BE49-F238E27FC236}">
              <a16:creationId xmlns:a16="http://schemas.microsoft.com/office/drawing/2014/main" id="{C0920BDA-D49A-4A0A-96C7-51CD187D1378}"/>
            </a:ext>
          </a:extLst>
        </xdr:cNvPr>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80027</xdr:rowOff>
    </xdr:from>
    <xdr:ext cx="405111" cy="259045"/>
    <xdr:sp macro="" textlink="">
      <xdr:nvSpPr>
        <xdr:cNvPr id="884" name="n_1mainValue【公民館】&#10;有形固定資産減価償却率">
          <a:extLst>
            <a:ext uri="{FF2B5EF4-FFF2-40B4-BE49-F238E27FC236}">
              <a16:creationId xmlns:a16="http://schemas.microsoft.com/office/drawing/2014/main" id="{CB113FB9-100C-40CD-8C92-105CE01D4FF5}"/>
            </a:ext>
          </a:extLst>
        </xdr:cNvPr>
        <xdr:cNvSpPr txBox="1"/>
      </xdr:nvSpPr>
      <xdr:spPr>
        <a:xfrm>
          <a:off x="15266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32402</xdr:rowOff>
    </xdr:from>
    <xdr:ext cx="405111" cy="259045"/>
    <xdr:sp macro="" textlink="">
      <xdr:nvSpPr>
        <xdr:cNvPr id="885" name="n_2mainValue【公民館】&#10;有形固定資産減価償却率">
          <a:extLst>
            <a:ext uri="{FF2B5EF4-FFF2-40B4-BE49-F238E27FC236}">
              <a16:creationId xmlns:a16="http://schemas.microsoft.com/office/drawing/2014/main" id="{E67AC684-5366-4DD3-AFFD-F4B3168182AD}"/>
            </a:ext>
          </a:extLst>
        </xdr:cNvPr>
        <xdr:cNvSpPr txBox="1"/>
      </xdr:nvSpPr>
      <xdr:spPr>
        <a:xfrm>
          <a:off x="14389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74313</xdr:rowOff>
    </xdr:from>
    <xdr:ext cx="405111" cy="259045"/>
    <xdr:sp macro="" textlink="">
      <xdr:nvSpPr>
        <xdr:cNvPr id="886" name="n_3mainValue【公民館】&#10;有形固定資産減価償却率">
          <a:extLst>
            <a:ext uri="{FF2B5EF4-FFF2-40B4-BE49-F238E27FC236}">
              <a16:creationId xmlns:a16="http://schemas.microsoft.com/office/drawing/2014/main" id="{97CC149C-6E28-4281-B5FA-E1BF00772F21}"/>
            </a:ext>
          </a:extLst>
        </xdr:cNvPr>
        <xdr:cNvSpPr txBox="1"/>
      </xdr:nvSpPr>
      <xdr:spPr>
        <a:xfrm>
          <a:off x="135007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59072</xdr:rowOff>
    </xdr:from>
    <xdr:ext cx="405111" cy="259045"/>
    <xdr:sp macro="" textlink="">
      <xdr:nvSpPr>
        <xdr:cNvPr id="887" name="n_4mainValue【公民館】&#10;有形固定資産減価償却率">
          <a:extLst>
            <a:ext uri="{FF2B5EF4-FFF2-40B4-BE49-F238E27FC236}">
              <a16:creationId xmlns:a16="http://schemas.microsoft.com/office/drawing/2014/main" id="{4BCD36A8-1AC3-497E-B816-252CF8B6A570}"/>
            </a:ext>
          </a:extLst>
        </xdr:cNvPr>
        <xdr:cNvSpPr txBox="1"/>
      </xdr:nvSpPr>
      <xdr:spPr>
        <a:xfrm>
          <a:off x="126117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57B2EC35-5D1E-4782-B924-995CC5B492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DCC2A791-14B6-4851-ACBD-3710443E227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A5AD6B60-D380-4DF8-BD2C-31E7ADD789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2B100DF8-A21F-4415-899F-9188151A1F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A700AAF7-448E-4773-AFDE-693A82A271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33040A2C-7A74-4D51-AB2A-C9F4DE6CFCA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7572B502-4D7A-4411-B8A8-568EEB15AA7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F195743E-F482-40BB-8A99-D335C5B931D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2B21FCD0-382E-4B75-B670-C703BEA1FF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8F872B8F-4A9B-4E9B-BC24-D9BFBEE715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279FC313-2212-449C-BA3D-A92ED64BDDB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49FBEDED-7C9B-4AD1-AA96-CF9B5D3C726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E4BA8EE1-72E3-4E65-8C9C-F2F70CF1BA1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EF4B1FFE-9934-40BA-8800-C7E2396751E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E4ACFA35-865F-422E-95AA-F260A2DA663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88904007-B8E8-4FF0-A8A2-F0A3A6E0283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21AFFA59-FB2A-4885-BBC6-0FECE1A59A0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a:extLst>
            <a:ext uri="{FF2B5EF4-FFF2-40B4-BE49-F238E27FC236}">
              <a16:creationId xmlns:a16="http://schemas.microsoft.com/office/drawing/2014/main" id="{583A297D-A319-490B-B05A-FD7121D94A0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3FEF8B18-BAB1-4B94-AB66-30F2DD6B536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a:extLst>
            <a:ext uri="{FF2B5EF4-FFF2-40B4-BE49-F238E27FC236}">
              <a16:creationId xmlns:a16="http://schemas.microsoft.com/office/drawing/2014/main" id="{613A3BDA-3C2F-48DD-8347-790267A9881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63087D64-8BD4-4EDA-8B14-F34A3EF6EDF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F1DA1D9E-E779-44E1-8E45-F54047286A2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26CAD676-624C-429D-9915-49B36E4E6F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911" name="直線コネクタ 910">
          <a:extLst>
            <a:ext uri="{FF2B5EF4-FFF2-40B4-BE49-F238E27FC236}">
              <a16:creationId xmlns:a16="http://schemas.microsoft.com/office/drawing/2014/main" id="{B508D6C6-0A46-4562-A5E8-7C2E293328D1}"/>
            </a:ext>
          </a:extLst>
        </xdr:cNvPr>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12" name="【公民館】&#10;一人当たり面積最小値テキスト">
          <a:extLst>
            <a:ext uri="{FF2B5EF4-FFF2-40B4-BE49-F238E27FC236}">
              <a16:creationId xmlns:a16="http://schemas.microsoft.com/office/drawing/2014/main" id="{B840FEC2-0203-4847-87DE-E8EC2FDBA56B}"/>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13" name="直線コネクタ 912">
          <a:extLst>
            <a:ext uri="{FF2B5EF4-FFF2-40B4-BE49-F238E27FC236}">
              <a16:creationId xmlns:a16="http://schemas.microsoft.com/office/drawing/2014/main" id="{E0AA3CFB-F33C-49AF-A95A-16B10C28F757}"/>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14" name="【公民館】&#10;一人当たり面積最大値テキスト">
          <a:extLst>
            <a:ext uri="{FF2B5EF4-FFF2-40B4-BE49-F238E27FC236}">
              <a16:creationId xmlns:a16="http://schemas.microsoft.com/office/drawing/2014/main" id="{0B34A1F4-1277-49C1-A621-E8F1CE9970EE}"/>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15" name="直線コネクタ 914">
          <a:extLst>
            <a:ext uri="{FF2B5EF4-FFF2-40B4-BE49-F238E27FC236}">
              <a16:creationId xmlns:a16="http://schemas.microsoft.com/office/drawing/2014/main" id="{9DA0E2D2-1725-4BE4-B6F6-3B3985085BC1}"/>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916" name="【公民館】&#10;一人当たり面積平均値テキスト">
          <a:extLst>
            <a:ext uri="{FF2B5EF4-FFF2-40B4-BE49-F238E27FC236}">
              <a16:creationId xmlns:a16="http://schemas.microsoft.com/office/drawing/2014/main" id="{D2F4F8CB-437C-4511-A032-40E9490D4A25}"/>
            </a:ext>
          </a:extLst>
        </xdr:cNvPr>
        <xdr:cNvSpPr txBox="1"/>
      </xdr:nvSpPr>
      <xdr:spPr>
        <a:xfrm>
          <a:off x="22199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917" name="フローチャート: 判断 916">
          <a:extLst>
            <a:ext uri="{FF2B5EF4-FFF2-40B4-BE49-F238E27FC236}">
              <a16:creationId xmlns:a16="http://schemas.microsoft.com/office/drawing/2014/main" id="{C7A821F7-DA2F-4BC6-8678-7C7D1D2643BE}"/>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18" name="フローチャート: 判断 917">
          <a:extLst>
            <a:ext uri="{FF2B5EF4-FFF2-40B4-BE49-F238E27FC236}">
              <a16:creationId xmlns:a16="http://schemas.microsoft.com/office/drawing/2014/main" id="{BBEBB2B3-9BEA-455D-9BCF-D5324795E8AB}"/>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919" name="フローチャート: 判断 918">
          <a:extLst>
            <a:ext uri="{FF2B5EF4-FFF2-40B4-BE49-F238E27FC236}">
              <a16:creationId xmlns:a16="http://schemas.microsoft.com/office/drawing/2014/main" id="{DB2F74DF-9359-497F-ABB1-BDB3FDEA25EE}"/>
            </a:ext>
          </a:extLst>
        </xdr:cNvPr>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920" name="フローチャート: 判断 919">
          <a:extLst>
            <a:ext uri="{FF2B5EF4-FFF2-40B4-BE49-F238E27FC236}">
              <a16:creationId xmlns:a16="http://schemas.microsoft.com/office/drawing/2014/main" id="{BDDED37B-037E-4C23-A0EE-D4BA63376E74}"/>
            </a:ext>
          </a:extLst>
        </xdr:cNvPr>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21" name="フローチャート: 判断 920">
          <a:extLst>
            <a:ext uri="{FF2B5EF4-FFF2-40B4-BE49-F238E27FC236}">
              <a16:creationId xmlns:a16="http://schemas.microsoft.com/office/drawing/2014/main" id="{BD0284DA-633E-4355-A0A8-D85B58282764}"/>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A3D72EB6-E350-480F-9CA4-E6583211690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F661D15-67DA-4714-83E8-2F3916377B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376B1202-A607-427A-AE4A-0B72F6E34F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FCD90E22-C371-4B3B-B86D-41FF09A2765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B61BC8FC-A64D-47F9-BCE5-088FDE57AB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927" name="楕円 926">
          <a:extLst>
            <a:ext uri="{FF2B5EF4-FFF2-40B4-BE49-F238E27FC236}">
              <a16:creationId xmlns:a16="http://schemas.microsoft.com/office/drawing/2014/main" id="{FAE0E120-96CB-4C16-A048-AAC1A4324A1D}"/>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928" name="【公民館】&#10;一人当たり面積該当値テキスト">
          <a:extLst>
            <a:ext uri="{FF2B5EF4-FFF2-40B4-BE49-F238E27FC236}">
              <a16:creationId xmlns:a16="http://schemas.microsoft.com/office/drawing/2014/main" id="{61E75917-EE7A-44A7-8438-3FC037E7A52A}"/>
            </a:ext>
          </a:extLst>
        </xdr:cNvPr>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929" name="楕円 928">
          <a:extLst>
            <a:ext uri="{FF2B5EF4-FFF2-40B4-BE49-F238E27FC236}">
              <a16:creationId xmlns:a16="http://schemas.microsoft.com/office/drawing/2014/main" id="{10EEB622-8502-4D2D-9BD0-3E27BB537C04}"/>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930" name="直線コネクタ 929">
          <a:extLst>
            <a:ext uri="{FF2B5EF4-FFF2-40B4-BE49-F238E27FC236}">
              <a16:creationId xmlns:a16="http://schemas.microsoft.com/office/drawing/2014/main" id="{D935D17F-A19E-44CD-B450-A57FA80117EF}"/>
            </a:ext>
          </a:extLst>
        </xdr:cNvPr>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931" name="楕円 930">
          <a:extLst>
            <a:ext uri="{FF2B5EF4-FFF2-40B4-BE49-F238E27FC236}">
              <a16:creationId xmlns:a16="http://schemas.microsoft.com/office/drawing/2014/main" id="{D98A1B38-10D0-4EFC-A015-2B881C9733EF}"/>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932" name="直線コネクタ 931">
          <a:extLst>
            <a:ext uri="{FF2B5EF4-FFF2-40B4-BE49-F238E27FC236}">
              <a16:creationId xmlns:a16="http://schemas.microsoft.com/office/drawing/2014/main" id="{6930AC2A-CBCA-4838-AD74-9A4FE22D7F02}"/>
            </a:ext>
          </a:extLst>
        </xdr:cNvPr>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33" name="楕円 932">
          <a:extLst>
            <a:ext uri="{FF2B5EF4-FFF2-40B4-BE49-F238E27FC236}">
              <a16:creationId xmlns:a16="http://schemas.microsoft.com/office/drawing/2014/main" id="{B4DB5B22-CAEA-4D6C-A593-EE2E358CF2D7}"/>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934" name="直線コネクタ 933">
          <a:extLst>
            <a:ext uri="{FF2B5EF4-FFF2-40B4-BE49-F238E27FC236}">
              <a16:creationId xmlns:a16="http://schemas.microsoft.com/office/drawing/2014/main" id="{3CF70DE3-0FB3-49F3-B625-098A9A30930F}"/>
            </a:ext>
          </a:extLst>
        </xdr:cNvPr>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35" name="楕円 934">
          <a:extLst>
            <a:ext uri="{FF2B5EF4-FFF2-40B4-BE49-F238E27FC236}">
              <a16:creationId xmlns:a16="http://schemas.microsoft.com/office/drawing/2014/main" id="{3EBE9088-208D-485A-BDED-D6289B594C05}"/>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936" name="直線コネクタ 935">
          <a:extLst>
            <a:ext uri="{FF2B5EF4-FFF2-40B4-BE49-F238E27FC236}">
              <a16:creationId xmlns:a16="http://schemas.microsoft.com/office/drawing/2014/main" id="{CC2BF29E-33F6-4E64-8097-42C5E70D3DFA}"/>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37" name="n_1aveValue【公民館】&#10;一人当たり面積">
          <a:extLst>
            <a:ext uri="{FF2B5EF4-FFF2-40B4-BE49-F238E27FC236}">
              <a16:creationId xmlns:a16="http://schemas.microsoft.com/office/drawing/2014/main" id="{C0B257A9-DD8D-432B-9F14-E2516DC9321A}"/>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938" name="n_2aveValue【公民館】&#10;一人当たり面積">
          <a:extLst>
            <a:ext uri="{FF2B5EF4-FFF2-40B4-BE49-F238E27FC236}">
              <a16:creationId xmlns:a16="http://schemas.microsoft.com/office/drawing/2014/main" id="{1B351F20-A879-4E03-8E05-291B7C49B6DE}"/>
            </a:ext>
          </a:extLst>
        </xdr:cNvPr>
        <xdr:cNvSpPr txBox="1"/>
      </xdr:nvSpPr>
      <xdr:spPr>
        <a:xfrm>
          <a:off x="20199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939" name="n_3aveValue【公民館】&#10;一人当たり面積">
          <a:extLst>
            <a:ext uri="{FF2B5EF4-FFF2-40B4-BE49-F238E27FC236}">
              <a16:creationId xmlns:a16="http://schemas.microsoft.com/office/drawing/2014/main" id="{7B8857A8-6081-48A4-8425-428E81089A94}"/>
            </a:ext>
          </a:extLst>
        </xdr:cNvPr>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940" name="n_4aveValue【公民館】&#10;一人当たり面積">
          <a:extLst>
            <a:ext uri="{FF2B5EF4-FFF2-40B4-BE49-F238E27FC236}">
              <a16:creationId xmlns:a16="http://schemas.microsoft.com/office/drawing/2014/main" id="{50A54063-B9F9-436D-98B1-0AB4FD24666F}"/>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941" name="n_1mainValue【公民館】&#10;一人当たり面積">
          <a:extLst>
            <a:ext uri="{FF2B5EF4-FFF2-40B4-BE49-F238E27FC236}">
              <a16:creationId xmlns:a16="http://schemas.microsoft.com/office/drawing/2014/main" id="{ACC62324-A013-4B04-ABF1-CD1A097B9A45}"/>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42" name="n_2mainValue【公民館】&#10;一人当たり面積">
          <a:extLst>
            <a:ext uri="{FF2B5EF4-FFF2-40B4-BE49-F238E27FC236}">
              <a16:creationId xmlns:a16="http://schemas.microsoft.com/office/drawing/2014/main" id="{C299A077-68C6-4FE7-8FC6-61D7FFF2DB91}"/>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43" name="n_3mainValue【公民館】&#10;一人当たり面積">
          <a:extLst>
            <a:ext uri="{FF2B5EF4-FFF2-40B4-BE49-F238E27FC236}">
              <a16:creationId xmlns:a16="http://schemas.microsoft.com/office/drawing/2014/main" id="{B41ED7D1-4041-4D6C-B2A7-67E3B8E3F232}"/>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4" name="n_4mainValue【公民館】&#10;一人当たり面積">
          <a:extLst>
            <a:ext uri="{FF2B5EF4-FFF2-40B4-BE49-F238E27FC236}">
              <a16:creationId xmlns:a16="http://schemas.microsoft.com/office/drawing/2014/main" id="{79071D4C-9818-4837-8C89-2719DB4015A2}"/>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4E604204-2668-4EC0-A7EE-FDDAA17ACC6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46D892FF-6B4C-4C9A-AB70-68EC5F3D9E2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E7345F65-F618-45F0-849A-47E1E0D429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類似団体平均と比較して、特に有形固定資産減価償却率が高くなっている施設は道路と公民館であり、特に低くなっている施設は港湾・漁港と児童館です。</a:t>
          </a:r>
        </a:p>
        <a:p>
          <a:r>
            <a:rPr kumimoji="1" lang="ja-JP" altLang="en-US" sz="1200">
              <a:latin typeface="ＭＳ Ｐゴシック" panose="020B0600070205080204" pitchFamily="50" charset="-128"/>
              <a:ea typeface="ＭＳ Ｐゴシック" panose="020B0600070205080204" pitchFamily="50" charset="-128"/>
            </a:rPr>
            <a:t>　道路は、本市全体の有形固定資産額（償却対象）の約</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％を占め、有形固定資産減価償却率が</a:t>
          </a:r>
          <a:r>
            <a:rPr kumimoji="1" lang="en-US" altLang="ja-JP" sz="1200">
              <a:latin typeface="ＭＳ Ｐゴシック" panose="020B0600070205080204" pitchFamily="50" charset="-128"/>
              <a:ea typeface="ＭＳ Ｐゴシック" panose="020B0600070205080204" pitchFamily="50" charset="-128"/>
            </a:rPr>
            <a:t>85.5</a:t>
          </a:r>
          <a:r>
            <a:rPr kumimoji="1" lang="ja-JP" altLang="en-US" sz="1200">
              <a:latin typeface="ＭＳ Ｐゴシック" panose="020B0600070205080204" pitchFamily="50" charset="-128"/>
              <a:ea typeface="ＭＳ Ｐゴシック" panose="020B0600070205080204" pitchFamily="50" charset="-128"/>
            </a:rPr>
            <a:t>％と高いことから、本市の所有資産全体における有形固定資産減価償却率の高止まりの大きな要因となっています。</a:t>
          </a:r>
        </a:p>
        <a:p>
          <a:r>
            <a:rPr kumimoji="1" lang="ja-JP" altLang="en-US" sz="1200">
              <a:latin typeface="ＭＳ Ｐゴシック" panose="020B0600070205080204" pitchFamily="50" charset="-128"/>
              <a:ea typeface="ＭＳ Ｐゴシック" panose="020B0600070205080204" pitchFamily="50" charset="-128"/>
            </a:rPr>
            <a:t>　また、公民館機能を持つ地区市民センターは市内に</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箇所ありますが、老朽化が進み、今後順次更新の時期を迎えるため、将来人口・ニーズの変化に適合した施設のあり方を検討する必要があります。</a:t>
          </a:r>
        </a:p>
        <a:p>
          <a:r>
            <a:rPr kumimoji="1" lang="ja-JP" altLang="en-US" sz="1200">
              <a:latin typeface="ＭＳ Ｐゴシック" panose="020B0600070205080204" pitchFamily="50" charset="-128"/>
              <a:ea typeface="ＭＳ Ｐゴシック" panose="020B0600070205080204" pitchFamily="50" charset="-128"/>
            </a:rPr>
            <a:t>　港湾・漁港については、主に漁港施設の防災・減災対策事業に基づく改修工事の実施により、児童館については、平成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年度に老朽化施設を閉館し、より新しい施設に移転させたことにより、有形固定資産減価償却率が類似団体を下回っています。</a:t>
          </a:r>
        </a:p>
        <a:p>
          <a:r>
            <a:rPr kumimoji="1" lang="ja-JP" altLang="en-US" sz="1200">
              <a:latin typeface="ＭＳ Ｐゴシック" panose="020B0600070205080204" pitchFamily="50" charset="-128"/>
              <a:ea typeface="ＭＳ Ｐゴシック" panose="020B0600070205080204" pitchFamily="50" charset="-128"/>
            </a:rPr>
            <a:t>　なお、学校施設の減価償却率が低下傾向にあるのは、計画的に小中学校の大規模改修を進めていることに加え、令和５年度に小学校の１校において校舎の改築を行ったことによるものです。今後、順次更新時期を迎えることから、更新のピークが始まる</a:t>
          </a:r>
          <a:r>
            <a:rPr kumimoji="1" lang="en-US" altLang="ja-JP" sz="1200">
              <a:latin typeface="ＭＳ Ｐゴシック" panose="020B0600070205080204" pitchFamily="50" charset="-128"/>
              <a:ea typeface="ＭＳ Ｐゴシック" panose="020B0600070205080204" pitchFamily="50" charset="-128"/>
            </a:rPr>
            <a:t>2034</a:t>
          </a:r>
          <a:r>
            <a:rPr kumimoji="1" lang="ja-JP" altLang="en-US" sz="1200">
              <a:latin typeface="ＭＳ Ｐゴシック" panose="020B0600070205080204" pitchFamily="50" charset="-128"/>
              <a:ea typeface="ＭＳ Ｐゴシック" panose="020B0600070205080204" pitchFamily="50" charset="-128"/>
            </a:rPr>
            <a:t>年度末までに</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億円を確保することを目標に引き続きアセットマネジメント基金への計画的な積立を行います。</a:t>
          </a:r>
        </a:p>
        <a:p>
          <a:r>
            <a:rPr kumimoji="1" lang="ja-JP" altLang="en-US" sz="1200">
              <a:latin typeface="ＭＳ Ｐゴシック" panose="020B0600070205080204" pitchFamily="50" charset="-128"/>
              <a:ea typeface="ＭＳ Ｐゴシック" panose="020B0600070205080204" pitchFamily="50" charset="-128"/>
            </a:rPr>
            <a:t>　今後も全ての施設について、「四日市市公共施設等総合管理計画」に基づき、長寿命化事業の実施により予防保全型の管理を行い、施設の機能や安全性を確保していきます。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B6A863-D7E7-4107-A710-C5C17B4102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3CA74A1-959D-4455-9DE1-CE360101AD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192996-2270-4EB3-9447-5DB539C3CDA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9B49C30-1AC4-436B-8DD4-4157222D995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A7D6D1-6AD4-47AF-A940-D158A06C56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E648B5-238F-4770-855E-A69C8AC51E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949FFB-8658-496B-9EA9-5C75D8CCA1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C7285CA-F28F-484C-859A-B144B31D56C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64B623-4A69-46D9-B88A-B13D15CF16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D4A93A7-07BD-43EB-A772-EFC727A838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5097CDE-B024-49FD-BC11-10EB2E8FB0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1CABB3-5175-4F09-B206-C112E3EDF9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240DCB-6133-4CBE-9493-7B6CC20AFF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EC9AFD-1E99-418B-94F4-330CDF3BF4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699527A-863A-404E-A481-860E0188623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F75CE66-D7DB-4DB8-B48D-DCF90D36FE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675B48-6B47-475A-8100-46EDB2EE21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C22308-CE09-4A1A-8FA6-D3A0419EB5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DC108A-F989-4F8F-BB77-CA4CE150D9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1C7CFCE-427C-4FA9-A690-3D2EEAC284E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9DA04A-AE77-4D72-87CC-1621A04EE6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5A172A-51C3-495D-9ECE-D6E5715622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6DA00E2-50E5-4075-9E51-B5E2351D6C7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9705756-4D52-43F7-8336-BAAAF0922F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D50133-3C2F-403E-84A2-11200E6013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4DE7C9-4008-450D-B06E-D5E7855B385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7D7889D-9220-4EEE-BF4F-03EBD9D651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ABFE1D-2B8F-43EB-A76E-A825A3287B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27C75A-3171-4C75-8C6D-03915FE98C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B904B4-FCA9-41AA-8EDB-D22F8EDE0C0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74F1F7E-3EBF-477F-A1DB-D044023438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6D5A72-67C8-482A-9933-FC8E47EE45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63F082-15B4-4482-8A1B-53926D48205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C8BE50-655F-4A24-98D7-98A6234C2D3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81B81BC-613B-4992-9B25-3D9D5C3D23A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D0522CA-5660-4210-910C-11E80202424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7988CA-57AE-4917-AA35-388FEE76F49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F075B6-D5AD-4F16-A356-43D79F2FA04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32A2F2-4B69-4546-8C4F-FF6AF8C5C0B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39ADA7-5FBC-4590-8ADC-1BAEC2F62B2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749F8F5-E198-4CED-B5C4-C8732DF29FE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A15F1A8-B86A-4FA9-864C-E49D8D3E8C0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7CE6E18-71F8-490D-BE13-7F42BBE0584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DF3DBC-9FE3-45DB-B803-D3782094AD3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B34F719-6A6E-420D-90BC-5B38A3A1D42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AC2E05C-9038-4303-9D62-CAB3C253592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97E3AF8-ACEA-456D-A8F4-A6DBD3CC801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3F58BCF-B2AC-4679-988B-19F2D77E60A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B6FB11B-03D4-4C6C-8B0F-4A862D6A561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716F9FA-B553-4D31-A0AF-304D6A8D302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AD161F0-174C-4D9C-B9FB-FAB7EC26DF8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46F0570-E062-4C4E-B817-53E50984219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9FA2F7C-4BED-4DE3-93A9-A8CD7DFA7C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CFECA21-800A-4DF3-873A-825AE74674B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B06A7A51-0D38-450B-A94A-B5E93FF2412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08E9220C-0EC5-4CC6-9457-CA3538B022E4}"/>
            </a:ext>
          </a:extLst>
        </xdr:cNvPr>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5B8CA36D-BA97-4146-81D2-8A8ED1AD99F8}"/>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1D73FA39-F006-44A5-81D6-56F80269215B}"/>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F227F6DB-F260-4A27-A654-A9EC595A39D4}"/>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74BD65E1-2CC4-431C-9F9D-EB792489E6C5}"/>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a:extLst>
            <a:ext uri="{FF2B5EF4-FFF2-40B4-BE49-F238E27FC236}">
              <a16:creationId xmlns:a16="http://schemas.microsoft.com/office/drawing/2014/main" id="{35EBDA83-0E4A-4AE2-B791-0D750510F4A3}"/>
            </a:ext>
          </a:extLst>
        </xdr:cNvPr>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356C4504-447C-4DB1-BF99-F313C457F49F}"/>
            </a:ext>
          </a:extLst>
        </xdr:cNvPr>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C624F493-C1F8-41B9-AF7F-166078D56EDD}"/>
            </a:ext>
          </a:extLst>
        </xdr:cNvPr>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70ABB8ED-7B60-49B3-8BA5-443A206C4244}"/>
            </a:ext>
          </a:extLst>
        </xdr:cNvPr>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D91FCC41-FF02-451A-B61F-FFD72A9E915E}"/>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1CBC6B1D-EB3E-4960-9D64-5F2118C5A628}"/>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F6DD54-9B43-4EF8-9709-4DD1CD62353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E95DB0B-4FBF-4C29-A51C-652DF58C7E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3B8589F-7583-4962-AB06-77BAF1A7913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D176658-5C6A-4157-BE24-0C7FA21A0BD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33CD69-EE72-402A-ADA2-D01BB884C5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53975</xdr:rowOff>
    </xdr:from>
    <xdr:to>
      <xdr:col>24</xdr:col>
      <xdr:colOff>114300</xdr:colOff>
      <xdr:row>40</xdr:row>
      <xdr:rowOff>155575</xdr:rowOff>
    </xdr:to>
    <xdr:sp macro="" textlink="">
      <xdr:nvSpPr>
        <xdr:cNvPr id="73" name="楕円 72">
          <a:extLst>
            <a:ext uri="{FF2B5EF4-FFF2-40B4-BE49-F238E27FC236}">
              <a16:creationId xmlns:a16="http://schemas.microsoft.com/office/drawing/2014/main" id="{25AEDA6E-10D1-42A4-8710-D2724D6902D7}"/>
            </a:ext>
          </a:extLst>
        </xdr:cNvPr>
        <xdr:cNvSpPr/>
      </xdr:nvSpPr>
      <xdr:spPr>
        <a:xfrm>
          <a:off x="45847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32402</xdr:rowOff>
    </xdr:from>
    <xdr:ext cx="405111" cy="259045"/>
    <xdr:sp macro="" textlink="">
      <xdr:nvSpPr>
        <xdr:cNvPr id="74" name="【図書館】&#10;有形固定資産減価償却率該当値テキスト">
          <a:extLst>
            <a:ext uri="{FF2B5EF4-FFF2-40B4-BE49-F238E27FC236}">
              <a16:creationId xmlns:a16="http://schemas.microsoft.com/office/drawing/2014/main" id="{BD34846F-8159-4BEC-972D-9F3C1A1A6504}"/>
            </a:ext>
          </a:extLst>
        </xdr:cNvPr>
        <xdr:cNvSpPr txBox="1"/>
      </xdr:nvSpPr>
      <xdr:spPr>
        <a:xfrm>
          <a:off x="4673600"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4445</xdr:rowOff>
    </xdr:from>
    <xdr:to>
      <xdr:col>20</xdr:col>
      <xdr:colOff>38100</xdr:colOff>
      <xdr:row>41</xdr:row>
      <xdr:rowOff>106045</xdr:rowOff>
    </xdr:to>
    <xdr:sp macro="" textlink="">
      <xdr:nvSpPr>
        <xdr:cNvPr id="75" name="楕円 74">
          <a:extLst>
            <a:ext uri="{FF2B5EF4-FFF2-40B4-BE49-F238E27FC236}">
              <a16:creationId xmlns:a16="http://schemas.microsoft.com/office/drawing/2014/main" id="{D43CF616-B09A-48D6-AC86-8D8E373A0605}"/>
            </a:ext>
          </a:extLst>
        </xdr:cNvPr>
        <xdr:cNvSpPr/>
      </xdr:nvSpPr>
      <xdr:spPr>
        <a:xfrm>
          <a:off x="3746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104775</xdr:rowOff>
    </xdr:from>
    <xdr:to>
      <xdr:col>24</xdr:col>
      <xdr:colOff>63500</xdr:colOff>
      <xdr:row>41</xdr:row>
      <xdr:rowOff>55245</xdr:rowOff>
    </xdr:to>
    <xdr:cxnSp macro="">
      <xdr:nvCxnSpPr>
        <xdr:cNvPr id="76" name="直線コネクタ 75">
          <a:extLst>
            <a:ext uri="{FF2B5EF4-FFF2-40B4-BE49-F238E27FC236}">
              <a16:creationId xmlns:a16="http://schemas.microsoft.com/office/drawing/2014/main" id="{D9CE01A2-BD97-4D81-95E3-58B7DBA57F9C}"/>
            </a:ext>
          </a:extLst>
        </xdr:cNvPr>
        <xdr:cNvCxnSpPr/>
      </xdr:nvCxnSpPr>
      <xdr:spPr>
        <a:xfrm flipV="1">
          <a:off x="3797300" y="6962775"/>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160655</xdr:rowOff>
    </xdr:from>
    <xdr:to>
      <xdr:col>15</xdr:col>
      <xdr:colOff>101600</xdr:colOff>
      <xdr:row>41</xdr:row>
      <xdr:rowOff>90805</xdr:rowOff>
    </xdr:to>
    <xdr:sp macro="" textlink="">
      <xdr:nvSpPr>
        <xdr:cNvPr id="77" name="楕円 76">
          <a:extLst>
            <a:ext uri="{FF2B5EF4-FFF2-40B4-BE49-F238E27FC236}">
              <a16:creationId xmlns:a16="http://schemas.microsoft.com/office/drawing/2014/main" id="{989BE70C-72DD-419C-8B16-70103FD2F69C}"/>
            </a:ext>
          </a:extLst>
        </xdr:cNvPr>
        <xdr:cNvSpPr/>
      </xdr:nvSpPr>
      <xdr:spPr>
        <a:xfrm>
          <a:off x="2857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40005</xdr:rowOff>
    </xdr:from>
    <xdr:to>
      <xdr:col>19</xdr:col>
      <xdr:colOff>177800</xdr:colOff>
      <xdr:row>41</xdr:row>
      <xdr:rowOff>55245</xdr:rowOff>
    </xdr:to>
    <xdr:cxnSp macro="">
      <xdr:nvCxnSpPr>
        <xdr:cNvPr id="78" name="直線コネクタ 77">
          <a:extLst>
            <a:ext uri="{FF2B5EF4-FFF2-40B4-BE49-F238E27FC236}">
              <a16:creationId xmlns:a16="http://schemas.microsoft.com/office/drawing/2014/main" id="{7239EBD5-AEE5-4D39-A401-7F9241DDAF3B}"/>
            </a:ext>
          </a:extLst>
        </xdr:cNvPr>
        <xdr:cNvCxnSpPr/>
      </xdr:nvCxnSpPr>
      <xdr:spPr>
        <a:xfrm>
          <a:off x="2908300" y="70694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145415</xdr:rowOff>
    </xdr:from>
    <xdr:to>
      <xdr:col>10</xdr:col>
      <xdr:colOff>165100</xdr:colOff>
      <xdr:row>41</xdr:row>
      <xdr:rowOff>75565</xdr:rowOff>
    </xdr:to>
    <xdr:sp macro="" textlink="">
      <xdr:nvSpPr>
        <xdr:cNvPr id="79" name="楕円 78">
          <a:extLst>
            <a:ext uri="{FF2B5EF4-FFF2-40B4-BE49-F238E27FC236}">
              <a16:creationId xmlns:a16="http://schemas.microsoft.com/office/drawing/2014/main" id="{8BBFCEA3-2A31-473C-8BD1-9376A8914556}"/>
            </a:ext>
          </a:extLst>
        </xdr:cNvPr>
        <xdr:cNvSpPr/>
      </xdr:nvSpPr>
      <xdr:spPr>
        <a:xfrm>
          <a:off x="1968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24765</xdr:rowOff>
    </xdr:from>
    <xdr:to>
      <xdr:col>15</xdr:col>
      <xdr:colOff>50800</xdr:colOff>
      <xdr:row>41</xdr:row>
      <xdr:rowOff>40005</xdr:rowOff>
    </xdr:to>
    <xdr:cxnSp macro="">
      <xdr:nvCxnSpPr>
        <xdr:cNvPr id="80" name="直線コネクタ 79">
          <a:extLst>
            <a:ext uri="{FF2B5EF4-FFF2-40B4-BE49-F238E27FC236}">
              <a16:creationId xmlns:a16="http://schemas.microsoft.com/office/drawing/2014/main" id="{FB3C42C1-43F3-430F-8E9E-803D340D7B84}"/>
            </a:ext>
          </a:extLst>
        </xdr:cNvPr>
        <xdr:cNvCxnSpPr/>
      </xdr:nvCxnSpPr>
      <xdr:spPr>
        <a:xfrm>
          <a:off x="2019300" y="705421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139700</xdr:rowOff>
    </xdr:from>
    <xdr:to>
      <xdr:col>6</xdr:col>
      <xdr:colOff>38100</xdr:colOff>
      <xdr:row>41</xdr:row>
      <xdr:rowOff>69850</xdr:rowOff>
    </xdr:to>
    <xdr:sp macro="" textlink="">
      <xdr:nvSpPr>
        <xdr:cNvPr id="81" name="楕円 80">
          <a:extLst>
            <a:ext uri="{FF2B5EF4-FFF2-40B4-BE49-F238E27FC236}">
              <a16:creationId xmlns:a16="http://schemas.microsoft.com/office/drawing/2014/main" id="{CB63E2B8-35A9-431B-A2C7-187D6FEB253E}"/>
            </a:ext>
          </a:extLst>
        </xdr:cNvPr>
        <xdr:cNvSpPr/>
      </xdr:nvSpPr>
      <xdr:spPr>
        <a:xfrm>
          <a:off x="107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19050</xdr:rowOff>
    </xdr:from>
    <xdr:to>
      <xdr:col>10</xdr:col>
      <xdr:colOff>114300</xdr:colOff>
      <xdr:row>41</xdr:row>
      <xdr:rowOff>24765</xdr:rowOff>
    </xdr:to>
    <xdr:cxnSp macro="">
      <xdr:nvCxnSpPr>
        <xdr:cNvPr id="82" name="直線コネクタ 81">
          <a:extLst>
            <a:ext uri="{FF2B5EF4-FFF2-40B4-BE49-F238E27FC236}">
              <a16:creationId xmlns:a16="http://schemas.microsoft.com/office/drawing/2014/main" id="{012EFDF9-A001-4706-B0FA-ED4953788140}"/>
            </a:ext>
          </a:extLst>
        </xdr:cNvPr>
        <xdr:cNvCxnSpPr/>
      </xdr:nvCxnSpPr>
      <xdr:spPr>
        <a:xfrm>
          <a:off x="1130300" y="70485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6DC816C9-E431-4CEF-827B-848E4A12B966}"/>
            </a:ext>
          </a:extLst>
        </xdr:cNvPr>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BE24C5E8-D28E-4B0A-BAD0-D3058335F4DC}"/>
            </a:ext>
          </a:extLst>
        </xdr:cNvPr>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B9994562-4E3F-48C4-829C-41F7F463E719}"/>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69C1A1EA-713C-40CC-8FD5-BEF9AD8EA886}"/>
            </a:ext>
          </a:extLst>
        </xdr:cNvPr>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97172</xdr:rowOff>
    </xdr:from>
    <xdr:ext cx="405111" cy="259045"/>
    <xdr:sp macro="" textlink="">
      <xdr:nvSpPr>
        <xdr:cNvPr id="87" name="n_1mainValue【図書館】&#10;有形固定資産減価償却率">
          <a:extLst>
            <a:ext uri="{FF2B5EF4-FFF2-40B4-BE49-F238E27FC236}">
              <a16:creationId xmlns:a16="http://schemas.microsoft.com/office/drawing/2014/main" id="{38FE6973-DE06-44C4-B885-5214B6A6CD78}"/>
            </a:ext>
          </a:extLst>
        </xdr:cNvPr>
        <xdr:cNvSpPr txBox="1"/>
      </xdr:nvSpPr>
      <xdr:spPr>
        <a:xfrm>
          <a:off x="35820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81932</xdr:rowOff>
    </xdr:from>
    <xdr:ext cx="405111" cy="259045"/>
    <xdr:sp macro="" textlink="">
      <xdr:nvSpPr>
        <xdr:cNvPr id="88" name="n_2mainValue【図書館】&#10;有形固定資産減価償却率">
          <a:extLst>
            <a:ext uri="{FF2B5EF4-FFF2-40B4-BE49-F238E27FC236}">
              <a16:creationId xmlns:a16="http://schemas.microsoft.com/office/drawing/2014/main" id="{D4087A55-5B72-4DB9-A356-17A026DC556B}"/>
            </a:ext>
          </a:extLst>
        </xdr:cNvPr>
        <xdr:cNvSpPr txBox="1"/>
      </xdr:nvSpPr>
      <xdr:spPr>
        <a:xfrm>
          <a:off x="2705744"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66692</xdr:rowOff>
    </xdr:from>
    <xdr:ext cx="405111" cy="259045"/>
    <xdr:sp macro="" textlink="">
      <xdr:nvSpPr>
        <xdr:cNvPr id="89" name="n_3mainValue【図書館】&#10;有形固定資産減価償却率">
          <a:extLst>
            <a:ext uri="{FF2B5EF4-FFF2-40B4-BE49-F238E27FC236}">
              <a16:creationId xmlns:a16="http://schemas.microsoft.com/office/drawing/2014/main" id="{E6D87836-CDCB-40A7-84AD-0D7FC9D3C6ED}"/>
            </a:ext>
          </a:extLst>
        </xdr:cNvPr>
        <xdr:cNvSpPr txBox="1"/>
      </xdr:nvSpPr>
      <xdr:spPr>
        <a:xfrm>
          <a:off x="1816744"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60977</xdr:rowOff>
    </xdr:from>
    <xdr:ext cx="405111" cy="259045"/>
    <xdr:sp macro="" textlink="">
      <xdr:nvSpPr>
        <xdr:cNvPr id="90" name="n_4mainValue【図書館】&#10;有形固定資産減価償却率">
          <a:extLst>
            <a:ext uri="{FF2B5EF4-FFF2-40B4-BE49-F238E27FC236}">
              <a16:creationId xmlns:a16="http://schemas.microsoft.com/office/drawing/2014/main" id="{036B58D3-AB0D-4659-802A-AC22E910781E}"/>
            </a:ext>
          </a:extLst>
        </xdr:cNvPr>
        <xdr:cNvSpPr txBox="1"/>
      </xdr:nvSpPr>
      <xdr:spPr>
        <a:xfrm>
          <a:off x="927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C54D9CD-4339-4E94-A480-CBBB2AD3342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5DEF08-FE5E-4B9E-9873-38CA01FA5B5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1FD2CA1-80F1-43FB-A725-470F3B1F1B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43F89D4-869D-4345-85FE-6EAA2175FA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DBDAAE4-4DF3-4F2B-B816-960A99695F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8DB1870-F9FF-4D3D-99C2-E47BDCFE2CD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96AC673-69F3-4832-A05D-8538F217024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6E81299-8A4D-4E85-A626-B1CDC7CB3C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E422993-CDA0-4AB5-9F71-78F67B8D7E0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77C75E3-3A99-44BC-B5E1-807A28DD5BB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3321B13-B666-449C-970D-906FBD4C8A5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3686CC2-B8D8-45A5-B806-140153E0042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8EE4FF5-C197-4B4D-AE12-3AA3A594CAF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84957F92-73BE-406F-8343-3FB63CDB8AA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C90A46B-F011-4FD3-80D4-C7E29D42D73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A56AEBBA-7079-4321-8EA0-E99FC0F81C4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EFAA76C8-D0D0-4A44-8C8C-980E29CDE58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6A168093-3A79-4253-A1E1-66AA62C62C9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0CA9FDA-3B88-4BEE-A1E4-AA290DB0867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572840E7-198B-4966-992A-970EF49B739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0428617-D326-4893-8711-2393CCB01B2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855D95EE-C974-400D-9107-17AF04087916}"/>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F78E1140-FDBB-4620-88F2-857B84C9259D}"/>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62269E29-56CF-4094-89E9-ADB1579F5702}"/>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28EC3CC3-C10D-402A-A1F1-3BBA4FD72551}"/>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0A0B1DCC-F952-4C36-99DC-AEFDD4D547DE}"/>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7" name="【図書館】&#10;一人当たり面積平均値テキスト">
          <a:extLst>
            <a:ext uri="{FF2B5EF4-FFF2-40B4-BE49-F238E27FC236}">
              <a16:creationId xmlns:a16="http://schemas.microsoft.com/office/drawing/2014/main" id="{63611400-A791-4141-9A1B-707B32C8E9CF}"/>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64234B2A-0512-4654-8939-5F74FB8698B0}"/>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CB6731F0-8066-4BAC-B287-0E261F97A182}"/>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D3912534-B29A-42F8-A580-C0634BB2B340}"/>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7A4420E9-564C-4DED-AC65-C56D9AC6AC91}"/>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CFFE4273-8704-4E44-8503-3441F8DA4090}"/>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F1DD075-31CC-4C6A-8A2F-9CCA4A67FC6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950111D-5E11-40A7-9EAF-ADBBE2E4709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B06893F-68DE-4219-A82A-449F2E76F74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7F84CD-04DA-4455-84E7-02BCC60053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68F14E-1F65-4CEA-A77B-37FA0095F7B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8" name="楕円 127">
          <a:extLst>
            <a:ext uri="{FF2B5EF4-FFF2-40B4-BE49-F238E27FC236}">
              <a16:creationId xmlns:a16="http://schemas.microsoft.com/office/drawing/2014/main" id="{2B25322C-361D-48EC-BF83-262CC5E58CC4}"/>
            </a:ext>
          </a:extLst>
        </xdr:cNvPr>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20337</xdr:rowOff>
    </xdr:from>
    <xdr:ext cx="469744" cy="259045"/>
    <xdr:sp macro="" textlink="">
      <xdr:nvSpPr>
        <xdr:cNvPr id="129" name="【図書館】&#10;一人当たり面積該当値テキスト">
          <a:extLst>
            <a:ext uri="{FF2B5EF4-FFF2-40B4-BE49-F238E27FC236}">
              <a16:creationId xmlns:a16="http://schemas.microsoft.com/office/drawing/2014/main" id="{E70413A3-FA21-45C4-BA10-80F88F30A400}"/>
            </a:ext>
          </a:extLst>
        </xdr:cNvPr>
        <xdr:cNvSpPr txBox="1"/>
      </xdr:nvSpPr>
      <xdr:spPr>
        <a:xfrm>
          <a:off x="10515600"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0" name="楕円 129">
          <a:extLst>
            <a:ext uri="{FF2B5EF4-FFF2-40B4-BE49-F238E27FC236}">
              <a16:creationId xmlns:a16="http://schemas.microsoft.com/office/drawing/2014/main" id="{2011F59F-B0FC-498A-9673-4938F61D9F80}"/>
            </a:ext>
          </a:extLst>
        </xdr:cNvPr>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40</xdr:row>
      <xdr:rowOff>7620</xdr:rowOff>
    </xdr:to>
    <xdr:cxnSp macro="">
      <xdr:nvCxnSpPr>
        <xdr:cNvPr id="131" name="直線コネクタ 130">
          <a:extLst>
            <a:ext uri="{FF2B5EF4-FFF2-40B4-BE49-F238E27FC236}">
              <a16:creationId xmlns:a16="http://schemas.microsoft.com/office/drawing/2014/main" id="{CAA83DC1-3061-41E7-9877-98FD1570A32A}"/>
            </a:ext>
          </a:extLst>
        </xdr:cNvPr>
        <xdr:cNvCxnSpPr/>
      </xdr:nvCxnSpPr>
      <xdr:spPr>
        <a:xfrm flipV="1">
          <a:off x="9639300" y="6842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2" name="楕円 131">
          <a:extLst>
            <a:ext uri="{FF2B5EF4-FFF2-40B4-BE49-F238E27FC236}">
              <a16:creationId xmlns:a16="http://schemas.microsoft.com/office/drawing/2014/main" id="{C12208D3-1FDC-4A53-8621-0AFEEA61B4BC}"/>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3" name="直線コネクタ 132">
          <a:extLst>
            <a:ext uri="{FF2B5EF4-FFF2-40B4-BE49-F238E27FC236}">
              <a16:creationId xmlns:a16="http://schemas.microsoft.com/office/drawing/2014/main" id="{33DC4BC2-726B-415A-9796-63511DC9909D}"/>
            </a:ext>
          </a:extLst>
        </xdr:cNvPr>
        <xdr:cNvCxnSpPr/>
      </xdr:nvCxnSpPr>
      <xdr:spPr>
        <a:xfrm>
          <a:off x="8750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4" name="楕円 133">
          <a:extLst>
            <a:ext uri="{FF2B5EF4-FFF2-40B4-BE49-F238E27FC236}">
              <a16:creationId xmlns:a16="http://schemas.microsoft.com/office/drawing/2014/main" id="{31066292-7F94-4010-91FC-586D1AE61B67}"/>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5" name="直線コネクタ 134">
          <a:extLst>
            <a:ext uri="{FF2B5EF4-FFF2-40B4-BE49-F238E27FC236}">
              <a16:creationId xmlns:a16="http://schemas.microsoft.com/office/drawing/2014/main" id="{B72AE594-94F2-4F35-B770-8422F0C11E04}"/>
            </a:ext>
          </a:extLst>
        </xdr:cNvPr>
        <xdr:cNvCxnSpPr/>
      </xdr:nvCxnSpPr>
      <xdr:spPr>
        <a:xfrm>
          <a:off x="7861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6" name="楕円 135">
          <a:extLst>
            <a:ext uri="{FF2B5EF4-FFF2-40B4-BE49-F238E27FC236}">
              <a16:creationId xmlns:a16="http://schemas.microsoft.com/office/drawing/2014/main" id="{B974A743-219D-431D-B55F-6E7CF73FBBA7}"/>
            </a:ext>
          </a:extLst>
        </xdr:cNvPr>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7" name="直線コネクタ 136">
          <a:extLst>
            <a:ext uri="{FF2B5EF4-FFF2-40B4-BE49-F238E27FC236}">
              <a16:creationId xmlns:a16="http://schemas.microsoft.com/office/drawing/2014/main" id="{856E171C-73CB-4B44-A979-47253A1AAB8B}"/>
            </a:ext>
          </a:extLst>
        </xdr:cNvPr>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8" name="n_1aveValue【図書館】&#10;一人当たり面積">
          <a:extLst>
            <a:ext uri="{FF2B5EF4-FFF2-40B4-BE49-F238E27FC236}">
              <a16:creationId xmlns:a16="http://schemas.microsoft.com/office/drawing/2014/main" id="{702C1E74-CB12-4709-BAE9-4CDC673C0F22}"/>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9" name="n_2aveValue【図書館】&#10;一人当たり面積">
          <a:extLst>
            <a:ext uri="{FF2B5EF4-FFF2-40B4-BE49-F238E27FC236}">
              <a16:creationId xmlns:a16="http://schemas.microsoft.com/office/drawing/2014/main" id="{BD3E0D9E-0946-485C-AF71-D0DC3E4D2F53}"/>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0" name="n_3aveValue【図書館】&#10;一人当たり面積">
          <a:extLst>
            <a:ext uri="{FF2B5EF4-FFF2-40B4-BE49-F238E27FC236}">
              <a16:creationId xmlns:a16="http://schemas.microsoft.com/office/drawing/2014/main" id="{EE4DC882-247B-4467-AB47-1C3D4CBB3881}"/>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1" name="n_4aveValue【図書館】&#10;一人当たり面積">
          <a:extLst>
            <a:ext uri="{FF2B5EF4-FFF2-40B4-BE49-F238E27FC236}">
              <a16:creationId xmlns:a16="http://schemas.microsoft.com/office/drawing/2014/main" id="{E959F063-3D5A-45AF-81DE-FE8B1757C440}"/>
            </a:ext>
          </a:extLst>
        </xdr:cNvPr>
        <xdr:cNvSpPr txBox="1"/>
      </xdr:nvSpPr>
      <xdr:spPr>
        <a:xfrm>
          <a:off x="6737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49547</xdr:rowOff>
    </xdr:from>
    <xdr:ext cx="469744" cy="259045"/>
    <xdr:sp macro="" textlink="">
      <xdr:nvSpPr>
        <xdr:cNvPr id="142" name="n_1mainValue【図書館】&#10;一人当たり面積">
          <a:extLst>
            <a:ext uri="{FF2B5EF4-FFF2-40B4-BE49-F238E27FC236}">
              <a16:creationId xmlns:a16="http://schemas.microsoft.com/office/drawing/2014/main" id="{FD7877DA-4B8C-4060-ABDB-5D858B500A65}"/>
            </a:ext>
          </a:extLst>
        </xdr:cNvPr>
        <xdr:cNvSpPr txBox="1"/>
      </xdr:nvSpPr>
      <xdr:spPr>
        <a:xfrm>
          <a:off x="9391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3" name="n_2mainValue【図書館】&#10;一人当たり面積">
          <a:extLst>
            <a:ext uri="{FF2B5EF4-FFF2-40B4-BE49-F238E27FC236}">
              <a16:creationId xmlns:a16="http://schemas.microsoft.com/office/drawing/2014/main" id="{A613C629-8485-4D0B-BAE2-99D3751AE106}"/>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4" name="n_3mainValue【図書館】&#10;一人当たり面積">
          <a:extLst>
            <a:ext uri="{FF2B5EF4-FFF2-40B4-BE49-F238E27FC236}">
              <a16:creationId xmlns:a16="http://schemas.microsoft.com/office/drawing/2014/main" id="{7544627F-F69A-4114-A47A-AC92014E7BF5}"/>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5" name="n_4mainValue【図書館】&#10;一人当たり面積">
          <a:extLst>
            <a:ext uri="{FF2B5EF4-FFF2-40B4-BE49-F238E27FC236}">
              <a16:creationId xmlns:a16="http://schemas.microsoft.com/office/drawing/2014/main" id="{D0DC84C1-E207-493A-99E7-64EE5F84305D}"/>
            </a:ext>
          </a:extLst>
        </xdr:cNvPr>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3416DC6-4DCD-4A2A-A9CD-395AE018AC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E2CC2DD-44D1-4D3B-833D-7181870F651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458AA8D-4997-40AD-B548-5F384A93E9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CF6F361-5ECD-4148-90CB-D9BC237591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E2108CC-7C2D-45B5-B096-68808F6CED8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F21DCB5-FF05-43F1-9EF4-714EE364D4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E0D5561-572F-4122-B3AA-95B4AA5F70C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BE67912-6717-4F7B-8B7C-24994BE367B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A02F948-02B5-40B0-B269-2B1522AB584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E8C6B35-2347-448C-86C0-9C572097C3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4CD2759-EB70-4035-8FBD-469FAD16BA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60EFBE9B-0614-452A-A1EC-F06A11108A98}"/>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88810B51-3840-4B3B-A351-A3E55B7F1188}"/>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EE900E25-CB96-447E-B477-1D7F1057722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8333DA6F-0F72-4816-851E-A54C7D308AA4}"/>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0EE6D538-7BD2-477A-B329-FEF0FD2CBA9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9C1F7E35-B5B0-4A5A-9B96-C9C9DF438F2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3F60077E-3DDD-43AF-94B5-8D61E4C5616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003B18C4-ACB8-483A-A825-DC498BD0275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16948176-1088-411C-BF63-DDCEF14C4DC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F60D20DE-B3A9-4BCA-B06E-33E4FC4D1C2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A6BE94FF-5C57-420B-9998-BB90C743D7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5900D467-1F1D-4B13-A99A-616A18241867}"/>
            </a:ext>
          </a:extLst>
        </xdr:cNvPr>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CBCBEC63-2606-4EA0-9211-CC87B60DD65D}"/>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C2E225A8-0DFF-4E16-B137-A0F8DB2D7255}"/>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37F9C69D-1A73-426C-A4A6-A4BB90EEBEBB}"/>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2651B352-752D-439B-A7B3-3FC7899C4DB1}"/>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4BD52DE7-1397-4B61-8E45-7EACDBFF4BAE}"/>
            </a:ext>
          </a:extLst>
        </xdr:cNvPr>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2CA8A957-BE27-4959-869D-69962681CC98}"/>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DFFB4363-9C2E-4AA0-87E3-1F286763700B}"/>
            </a:ext>
          </a:extLst>
        </xdr:cNvPr>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8C648FC6-27F3-4148-ADEF-8BE43840A4B0}"/>
            </a:ext>
          </a:extLst>
        </xdr:cNvPr>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3AAA6ABB-97AB-43BA-9C1A-F4DD92C6D1AE}"/>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737B1506-2820-4D34-99F9-FD8E64F3AA65}"/>
            </a:ext>
          </a:extLst>
        </xdr:cNvPr>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1D04E40-47D7-4393-89E0-115771D68A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4EF1A72-BF0E-4762-8020-5D7BAFB603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888B842-0AEB-46B2-8AFE-9829559CAC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A84C4F7-D692-428B-AC17-7B22D3E1C08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F61D0C0-3687-488F-91C9-B26D647A32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168656</xdr:rowOff>
    </xdr:from>
    <xdr:to>
      <xdr:col>24</xdr:col>
      <xdr:colOff>114300</xdr:colOff>
      <xdr:row>58</xdr:row>
      <xdr:rowOff>98806</xdr:rowOff>
    </xdr:to>
    <xdr:sp macro="" textlink="">
      <xdr:nvSpPr>
        <xdr:cNvPr id="184" name="楕円 183">
          <a:extLst>
            <a:ext uri="{FF2B5EF4-FFF2-40B4-BE49-F238E27FC236}">
              <a16:creationId xmlns:a16="http://schemas.microsoft.com/office/drawing/2014/main" id="{C59384DA-C476-4C17-8285-49EBD41F7F94}"/>
            </a:ext>
          </a:extLst>
        </xdr:cNvPr>
        <xdr:cNvSpPr/>
      </xdr:nvSpPr>
      <xdr:spPr>
        <a:xfrm>
          <a:off x="45847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20083</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F8349B46-DF5D-4CF0-A384-09C1D57CE884}"/>
            </a:ext>
          </a:extLst>
        </xdr:cNvPr>
        <xdr:cNvSpPr txBox="1"/>
      </xdr:nvSpPr>
      <xdr:spPr>
        <a:xfrm>
          <a:off x="4673600" y="9792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122936</xdr:rowOff>
    </xdr:from>
    <xdr:to>
      <xdr:col>20</xdr:col>
      <xdr:colOff>38100</xdr:colOff>
      <xdr:row>58</xdr:row>
      <xdr:rowOff>53086</xdr:rowOff>
    </xdr:to>
    <xdr:sp macro="" textlink="">
      <xdr:nvSpPr>
        <xdr:cNvPr id="186" name="楕円 185">
          <a:extLst>
            <a:ext uri="{FF2B5EF4-FFF2-40B4-BE49-F238E27FC236}">
              <a16:creationId xmlns:a16="http://schemas.microsoft.com/office/drawing/2014/main" id="{EAC0E92F-BE17-4E02-9D0D-72340C93AF4A}"/>
            </a:ext>
          </a:extLst>
        </xdr:cNvPr>
        <xdr:cNvSpPr/>
      </xdr:nvSpPr>
      <xdr:spPr>
        <a:xfrm>
          <a:off x="3746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2286</xdr:rowOff>
    </xdr:from>
    <xdr:to>
      <xdr:col>24</xdr:col>
      <xdr:colOff>63500</xdr:colOff>
      <xdr:row>58</xdr:row>
      <xdr:rowOff>48006</xdr:rowOff>
    </xdr:to>
    <xdr:cxnSp macro="">
      <xdr:nvCxnSpPr>
        <xdr:cNvPr id="187" name="直線コネクタ 186">
          <a:extLst>
            <a:ext uri="{FF2B5EF4-FFF2-40B4-BE49-F238E27FC236}">
              <a16:creationId xmlns:a16="http://schemas.microsoft.com/office/drawing/2014/main" id="{27E8CA9C-67D1-4521-B1A3-48687EBFD2A0}"/>
            </a:ext>
          </a:extLst>
        </xdr:cNvPr>
        <xdr:cNvCxnSpPr/>
      </xdr:nvCxnSpPr>
      <xdr:spPr>
        <a:xfrm>
          <a:off x="3797300" y="994638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88646</xdr:rowOff>
    </xdr:from>
    <xdr:to>
      <xdr:col>15</xdr:col>
      <xdr:colOff>101600</xdr:colOff>
      <xdr:row>58</xdr:row>
      <xdr:rowOff>18796</xdr:rowOff>
    </xdr:to>
    <xdr:sp macro="" textlink="">
      <xdr:nvSpPr>
        <xdr:cNvPr id="188" name="楕円 187">
          <a:extLst>
            <a:ext uri="{FF2B5EF4-FFF2-40B4-BE49-F238E27FC236}">
              <a16:creationId xmlns:a16="http://schemas.microsoft.com/office/drawing/2014/main" id="{B27D4AC3-9F00-4D64-9988-9C279A66D333}"/>
            </a:ext>
          </a:extLst>
        </xdr:cNvPr>
        <xdr:cNvSpPr/>
      </xdr:nvSpPr>
      <xdr:spPr>
        <a:xfrm>
          <a:off x="2857500" y="98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139446</xdr:rowOff>
    </xdr:from>
    <xdr:to>
      <xdr:col>19</xdr:col>
      <xdr:colOff>177800</xdr:colOff>
      <xdr:row>58</xdr:row>
      <xdr:rowOff>2286</xdr:rowOff>
    </xdr:to>
    <xdr:cxnSp macro="">
      <xdr:nvCxnSpPr>
        <xdr:cNvPr id="189" name="直線コネクタ 188">
          <a:extLst>
            <a:ext uri="{FF2B5EF4-FFF2-40B4-BE49-F238E27FC236}">
              <a16:creationId xmlns:a16="http://schemas.microsoft.com/office/drawing/2014/main" id="{442E07F5-0C49-465F-95A6-ECED40DB1DFE}"/>
            </a:ext>
          </a:extLst>
        </xdr:cNvPr>
        <xdr:cNvCxnSpPr/>
      </xdr:nvCxnSpPr>
      <xdr:spPr>
        <a:xfrm>
          <a:off x="2908300" y="991209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38354</xdr:rowOff>
    </xdr:from>
    <xdr:to>
      <xdr:col>10</xdr:col>
      <xdr:colOff>165100</xdr:colOff>
      <xdr:row>57</xdr:row>
      <xdr:rowOff>139954</xdr:rowOff>
    </xdr:to>
    <xdr:sp macro="" textlink="">
      <xdr:nvSpPr>
        <xdr:cNvPr id="190" name="楕円 189">
          <a:extLst>
            <a:ext uri="{FF2B5EF4-FFF2-40B4-BE49-F238E27FC236}">
              <a16:creationId xmlns:a16="http://schemas.microsoft.com/office/drawing/2014/main" id="{37B7E88D-A582-4292-8E8A-EB39A2385040}"/>
            </a:ext>
          </a:extLst>
        </xdr:cNvPr>
        <xdr:cNvSpPr/>
      </xdr:nvSpPr>
      <xdr:spPr>
        <a:xfrm>
          <a:off x="19685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89154</xdr:rowOff>
    </xdr:from>
    <xdr:to>
      <xdr:col>15</xdr:col>
      <xdr:colOff>50800</xdr:colOff>
      <xdr:row>57</xdr:row>
      <xdr:rowOff>139446</xdr:rowOff>
    </xdr:to>
    <xdr:cxnSp macro="">
      <xdr:nvCxnSpPr>
        <xdr:cNvPr id="191" name="直線コネクタ 190">
          <a:extLst>
            <a:ext uri="{FF2B5EF4-FFF2-40B4-BE49-F238E27FC236}">
              <a16:creationId xmlns:a16="http://schemas.microsoft.com/office/drawing/2014/main" id="{E292FC23-F69A-4974-A800-D65C299FD8C5}"/>
            </a:ext>
          </a:extLst>
        </xdr:cNvPr>
        <xdr:cNvCxnSpPr/>
      </xdr:nvCxnSpPr>
      <xdr:spPr>
        <a:xfrm>
          <a:off x="2019300" y="9861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xdr:rowOff>
    </xdr:from>
    <xdr:to>
      <xdr:col>6</xdr:col>
      <xdr:colOff>38100</xdr:colOff>
      <xdr:row>60</xdr:row>
      <xdr:rowOff>110236</xdr:rowOff>
    </xdr:to>
    <xdr:sp macro="" textlink="">
      <xdr:nvSpPr>
        <xdr:cNvPr id="192" name="楕円 191">
          <a:extLst>
            <a:ext uri="{FF2B5EF4-FFF2-40B4-BE49-F238E27FC236}">
              <a16:creationId xmlns:a16="http://schemas.microsoft.com/office/drawing/2014/main" id="{1687796B-BC5C-4DA0-8B90-6EAD9D8EF418}"/>
            </a:ext>
          </a:extLst>
        </xdr:cNvPr>
        <xdr:cNvSpPr/>
      </xdr:nvSpPr>
      <xdr:spPr>
        <a:xfrm>
          <a:off x="1079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89154</xdr:rowOff>
    </xdr:from>
    <xdr:to>
      <xdr:col>10</xdr:col>
      <xdr:colOff>114300</xdr:colOff>
      <xdr:row>60</xdr:row>
      <xdr:rowOff>59436</xdr:rowOff>
    </xdr:to>
    <xdr:cxnSp macro="">
      <xdr:nvCxnSpPr>
        <xdr:cNvPr id="193" name="直線コネクタ 192">
          <a:extLst>
            <a:ext uri="{FF2B5EF4-FFF2-40B4-BE49-F238E27FC236}">
              <a16:creationId xmlns:a16="http://schemas.microsoft.com/office/drawing/2014/main" id="{2106BDDC-F7B6-4843-B4F8-DF7C01D31982}"/>
            </a:ext>
          </a:extLst>
        </xdr:cNvPr>
        <xdr:cNvCxnSpPr/>
      </xdr:nvCxnSpPr>
      <xdr:spPr>
        <a:xfrm flipV="1">
          <a:off x="1130300" y="9861804"/>
          <a:ext cx="8890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158513</xdr:rowOff>
    </xdr:from>
    <xdr:ext cx="405111" cy="259045"/>
    <xdr:sp macro="" textlink="">
      <xdr:nvSpPr>
        <xdr:cNvPr id="194" name="n_1aveValue【体育館・プール】&#10;有形固定資産減価償却率">
          <a:extLst>
            <a:ext uri="{FF2B5EF4-FFF2-40B4-BE49-F238E27FC236}">
              <a16:creationId xmlns:a16="http://schemas.microsoft.com/office/drawing/2014/main" id="{35F14294-B67D-4264-BB2C-EBDCEBEA7B2D}"/>
            </a:ext>
          </a:extLst>
        </xdr:cNvPr>
        <xdr:cNvSpPr txBox="1"/>
      </xdr:nvSpPr>
      <xdr:spPr>
        <a:xfrm>
          <a:off x="3582044" y="1044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14495</xdr:rowOff>
    </xdr:from>
    <xdr:ext cx="405111" cy="259045"/>
    <xdr:sp macro="" textlink="">
      <xdr:nvSpPr>
        <xdr:cNvPr id="195" name="n_2aveValue【体育館・プール】&#10;有形固定資産減価償却率">
          <a:extLst>
            <a:ext uri="{FF2B5EF4-FFF2-40B4-BE49-F238E27FC236}">
              <a16:creationId xmlns:a16="http://schemas.microsoft.com/office/drawing/2014/main" id="{73AD93A0-B0AA-41F3-8151-C637D435B65C}"/>
            </a:ext>
          </a:extLst>
        </xdr:cNvPr>
        <xdr:cNvSpPr txBox="1"/>
      </xdr:nvSpPr>
      <xdr:spPr>
        <a:xfrm>
          <a:off x="2705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131081</xdr:rowOff>
    </xdr:from>
    <xdr:ext cx="405111" cy="259045"/>
    <xdr:sp macro="" textlink="">
      <xdr:nvSpPr>
        <xdr:cNvPr id="196" name="n_3aveValue【体育館・プール】&#10;有形固定資産減価償却率">
          <a:extLst>
            <a:ext uri="{FF2B5EF4-FFF2-40B4-BE49-F238E27FC236}">
              <a16:creationId xmlns:a16="http://schemas.microsoft.com/office/drawing/2014/main" id="{FA19B382-637A-4A77-9CA2-871CB8B9A635}"/>
            </a:ext>
          </a:extLst>
        </xdr:cNvPr>
        <xdr:cNvSpPr txBox="1"/>
      </xdr:nvSpPr>
      <xdr:spPr>
        <a:xfrm>
          <a:off x="1816744" y="1041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133367</xdr:rowOff>
    </xdr:from>
    <xdr:ext cx="405111" cy="259045"/>
    <xdr:sp macro="" textlink="">
      <xdr:nvSpPr>
        <xdr:cNvPr id="197" name="n_4aveValue【体育館・プール】&#10;有形固定資産減価償却率">
          <a:extLst>
            <a:ext uri="{FF2B5EF4-FFF2-40B4-BE49-F238E27FC236}">
              <a16:creationId xmlns:a16="http://schemas.microsoft.com/office/drawing/2014/main" id="{945118DB-7526-4C6D-982E-ADEBBEF97BD1}"/>
            </a:ext>
          </a:extLst>
        </xdr:cNvPr>
        <xdr:cNvSpPr txBox="1"/>
      </xdr:nvSpPr>
      <xdr:spPr>
        <a:xfrm>
          <a:off x="927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69613</xdr:rowOff>
    </xdr:from>
    <xdr:ext cx="405111" cy="259045"/>
    <xdr:sp macro="" textlink="">
      <xdr:nvSpPr>
        <xdr:cNvPr id="198" name="n_1mainValue【体育館・プール】&#10;有形固定資産減価償却率">
          <a:extLst>
            <a:ext uri="{FF2B5EF4-FFF2-40B4-BE49-F238E27FC236}">
              <a16:creationId xmlns:a16="http://schemas.microsoft.com/office/drawing/2014/main" id="{1124C544-1107-4F6A-90A5-BA1F87C5D6BD}"/>
            </a:ext>
          </a:extLst>
        </xdr:cNvPr>
        <xdr:cNvSpPr txBox="1"/>
      </xdr:nvSpPr>
      <xdr:spPr>
        <a:xfrm>
          <a:off x="3582044" y="967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35323</xdr:rowOff>
    </xdr:from>
    <xdr:ext cx="405111" cy="259045"/>
    <xdr:sp macro="" textlink="">
      <xdr:nvSpPr>
        <xdr:cNvPr id="199" name="n_2mainValue【体育館・プール】&#10;有形固定資産減価償却率">
          <a:extLst>
            <a:ext uri="{FF2B5EF4-FFF2-40B4-BE49-F238E27FC236}">
              <a16:creationId xmlns:a16="http://schemas.microsoft.com/office/drawing/2014/main" id="{1BFEA09E-F64C-4C32-B2E7-EB4EC853478A}"/>
            </a:ext>
          </a:extLst>
        </xdr:cNvPr>
        <xdr:cNvSpPr txBox="1"/>
      </xdr:nvSpPr>
      <xdr:spPr>
        <a:xfrm>
          <a:off x="2705744" y="963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156481</xdr:rowOff>
    </xdr:from>
    <xdr:ext cx="405111" cy="259045"/>
    <xdr:sp macro="" textlink="">
      <xdr:nvSpPr>
        <xdr:cNvPr id="200" name="n_3mainValue【体育館・プール】&#10;有形固定資産減価償却率">
          <a:extLst>
            <a:ext uri="{FF2B5EF4-FFF2-40B4-BE49-F238E27FC236}">
              <a16:creationId xmlns:a16="http://schemas.microsoft.com/office/drawing/2014/main" id="{0A2B5323-9AB1-48E7-9348-7F5C33169462}"/>
            </a:ext>
          </a:extLst>
        </xdr:cNvPr>
        <xdr:cNvSpPr txBox="1"/>
      </xdr:nvSpPr>
      <xdr:spPr>
        <a:xfrm>
          <a:off x="18167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126763</xdr:rowOff>
    </xdr:from>
    <xdr:ext cx="405111" cy="259045"/>
    <xdr:sp macro="" textlink="">
      <xdr:nvSpPr>
        <xdr:cNvPr id="201" name="n_4mainValue【体育館・プール】&#10;有形固定資産減価償却率">
          <a:extLst>
            <a:ext uri="{FF2B5EF4-FFF2-40B4-BE49-F238E27FC236}">
              <a16:creationId xmlns:a16="http://schemas.microsoft.com/office/drawing/2014/main" id="{D2D99AB4-38FB-4A69-8619-F0759F7E4BA4}"/>
            </a:ext>
          </a:extLst>
        </xdr:cNvPr>
        <xdr:cNvSpPr txBox="1"/>
      </xdr:nvSpPr>
      <xdr:spPr>
        <a:xfrm>
          <a:off x="927744" y="100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EBC4B169-C0BB-4AF6-B6FB-D31D6EC6D0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FF194714-8053-4B35-A28E-8E528FCC0C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9341F5E7-51D3-48C9-A727-9D584F9923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38FF46D8-4444-454A-84E4-0440F01B099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92ABF329-BA96-40DD-936E-79768D981F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5917010F-8226-484C-A8AB-17D3576CAB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84BEF28A-08B7-499E-B73D-B3D06BFE23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813AE936-2327-4EAE-83CC-428D758EAE0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628ACE2B-932A-4419-86A4-4AA6544E24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2EEA2055-C69C-497F-BC3E-5BD08E4130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B284A074-0AF3-4BA0-A71C-8A6B280FBFE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D9C2E6AA-3518-40DA-B69C-0ABE6DAF1E0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38633594-C395-4F04-AC41-4C716B41F75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832DF19D-1EE8-4CF3-8F83-3852F89AEBF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699FE8F8-1419-41C2-B3BB-F17B7FB208A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FD35D9A5-0D10-4F94-A66D-EBAC50094E8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D7034E75-C342-488A-92DB-E65CB0B004B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B54D32EE-916B-4025-AAD2-1260C7DD0CD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2366E0FD-A2A1-4E33-BAC3-75792F67FF2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22C11AF8-2997-497E-A350-115F147BB4E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143A394-05C7-49E8-BE96-F911E10CCB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61C16FCB-3517-441C-ACE2-F1F1AF70386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21EC4CAE-A06D-495D-895F-8AA52929F2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AD1C464E-9C9A-4151-A691-C228A83C073E}"/>
            </a:ext>
          </a:extLst>
        </xdr:cNvPr>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3FB65BF8-E0AA-4685-9E97-47BA6C4E022B}"/>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AEE3962A-B03F-4D0A-8522-9613A0266FF1}"/>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DE6BC624-7592-41C7-B982-2EE2877892AB}"/>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977B9CB9-A0D7-43A6-8ED7-7BB5F9A999E5}"/>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9D478E81-C522-46F0-A973-620F37B1DFB1}"/>
            </a:ext>
          </a:extLst>
        </xdr:cNvPr>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CF1FF1D6-0724-4946-9D8C-C2795AC73AFA}"/>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5932E0A3-EDDE-49C6-BE97-F13886816E97}"/>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9D4A5BD3-4688-4228-B626-A0E7CCF75037}"/>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E3093D57-9D45-420F-9805-FC6F029F0EAA}"/>
            </a:ext>
          </a:extLst>
        </xdr:cNvPr>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E700F15B-04E0-495D-848E-62F401CF52F8}"/>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212885B-751B-4F6F-9785-F3435CEAAB1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F0D700E-BB6E-42FD-A9FB-F00714D862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2814AB0-2E8D-4E74-96C3-8D78AE61B0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CD48C6F-B645-4E84-961D-5873B719E4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50A43AE-3017-4A57-AFE9-7AA6254FA90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101600</xdr:rowOff>
    </xdr:from>
    <xdr:to>
      <xdr:col>55</xdr:col>
      <xdr:colOff>50800</xdr:colOff>
      <xdr:row>63</xdr:row>
      <xdr:rowOff>31750</xdr:rowOff>
    </xdr:to>
    <xdr:sp macro="" textlink="">
      <xdr:nvSpPr>
        <xdr:cNvPr id="241" name="楕円 240">
          <a:extLst>
            <a:ext uri="{FF2B5EF4-FFF2-40B4-BE49-F238E27FC236}">
              <a16:creationId xmlns:a16="http://schemas.microsoft.com/office/drawing/2014/main" id="{77389B46-8EA5-43F8-B1B3-83131FF5778E}"/>
            </a:ext>
          </a:extLst>
        </xdr:cNvPr>
        <xdr:cNvSpPr/>
      </xdr:nvSpPr>
      <xdr:spPr>
        <a:xfrm>
          <a:off x="10426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16527</xdr:rowOff>
    </xdr:from>
    <xdr:ext cx="469744" cy="259045"/>
    <xdr:sp macro="" textlink="">
      <xdr:nvSpPr>
        <xdr:cNvPr id="242" name="【体育館・プール】&#10;一人当たり面積該当値テキスト">
          <a:extLst>
            <a:ext uri="{FF2B5EF4-FFF2-40B4-BE49-F238E27FC236}">
              <a16:creationId xmlns:a16="http://schemas.microsoft.com/office/drawing/2014/main" id="{314BD7F4-B8DB-4314-B787-1307FE1F22A0}"/>
            </a:ext>
          </a:extLst>
        </xdr:cNvPr>
        <xdr:cNvSpPr txBox="1"/>
      </xdr:nvSpPr>
      <xdr:spPr>
        <a:xfrm>
          <a:off x="105156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101600</xdr:rowOff>
    </xdr:from>
    <xdr:to>
      <xdr:col>50</xdr:col>
      <xdr:colOff>165100</xdr:colOff>
      <xdr:row>63</xdr:row>
      <xdr:rowOff>31750</xdr:rowOff>
    </xdr:to>
    <xdr:sp macro="" textlink="">
      <xdr:nvSpPr>
        <xdr:cNvPr id="243" name="楕円 242">
          <a:extLst>
            <a:ext uri="{FF2B5EF4-FFF2-40B4-BE49-F238E27FC236}">
              <a16:creationId xmlns:a16="http://schemas.microsoft.com/office/drawing/2014/main" id="{DCF4ACD9-2A83-4958-B525-8E55624D4236}"/>
            </a:ext>
          </a:extLst>
        </xdr:cNvPr>
        <xdr:cNvSpPr/>
      </xdr:nvSpPr>
      <xdr:spPr>
        <a:xfrm>
          <a:off x="9588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152400</xdr:rowOff>
    </xdr:from>
    <xdr:to>
      <xdr:col>55</xdr:col>
      <xdr:colOff>0</xdr:colOff>
      <xdr:row>62</xdr:row>
      <xdr:rowOff>152400</xdr:rowOff>
    </xdr:to>
    <xdr:cxnSp macro="">
      <xdr:nvCxnSpPr>
        <xdr:cNvPr id="244" name="直線コネクタ 243">
          <a:extLst>
            <a:ext uri="{FF2B5EF4-FFF2-40B4-BE49-F238E27FC236}">
              <a16:creationId xmlns:a16="http://schemas.microsoft.com/office/drawing/2014/main" id="{CB749D2E-5DF0-4B6E-8637-73D36237447C}"/>
            </a:ext>
          </a:extLst>
        </xdr:cNvPr>
        <xdr:cNvCxnSpPr/>
      </xdr:nvCxnSpPr>
      <xdr:spPr>
        <a:xfrm>
          <a:off x="9639300" y="1078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101600</xdr:rowOff>
    </xdr:from>
    <xdr:to>
      <xdr:col>46</xdr:col>
      <xdr:colOff>38100</xdr:colOff>
      <xdr:row>63</xdr:row>
      <xdr:rowOff>31750</xdr:rowOff>
    </xdr:to>
    <xdr:sp macro="" textlink="">
      <xdr:nvSpPr>
        <xdr:cNvPr id="245" name="楕円 244">
          <a:extLst>
            <a:ext uri="{FF2B5EF4-FFF2-40B4-BE49-F238E27FC236}">
              <a16:creationId xmlns:a16="http://schemas.microsoft.com/office/drawing/2014/main" id="{85877847-CEFE-43D2-A19C-36EBACEE3C47}"/>
            </a:ext>
          </a:extLst>
        </xdr:cNvPr>
        <xdr:cNvSpPr/>
      </xdr:nvSpPr>
      <xdr:spPr>
        <a:xfrm>
          <a:off x="8699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152400</xdr:rowOff>
    </xdr:from>
    <xdr:to>
      <xdr:col>50</xdr:col>
      <xdr:colOff>114300</xdr:colOff>
      <xdr:row>62</xdr:row>
      <xdr:rowOff>152400</xdr:rowOff>
    </xdr:to>
    <xdr:cxnSp macro="">
      <xdr:nvCxnSpPr>
        <xdr:cNvPr id="246" name="直線コネクタ 245">
          <a:extLst>
            <a:ext uri="{FF2B5EF4-FFF2-40B4-BE49-F238E27FC236}">
              <a16:creationId xmlns:a16="http://schemas.microsoft.com/office/drawing/2014/main" id="{FE925C8B-0154-4A30-B532-9C039C6948BE}"/>
            </a:ext>
          </a:extLst>
        </xdr:cNvPr>
        <xdr:cNvCxnSpPr/>
      </xdr:nvCxnSpPr>
      <xdr:spPr>
        <a:xfrm>
          <a:off x="8750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105410</xdr:rowOff>
    </xdr:from>
    <xdr:to>
      <xdr:col>41</xdr:col>
      <xdr:colOff>101600</xdr:colOff>
      <xdr:row>63</xdr:row>
      <xdr:rowOff>35560</xdr:rowOff>
    </xdr:to>
    <xdr:sp macro="" textlink="">
      <xdr:nvSpPr>
        <xdr:cNvPr id="247" name="楕円 246">
          <a:extLst>
            <a:ext uri="{FF2B5EF4-FFF2-40B4-BE49-F238E27FC236}">
              <a16:creationId xmlns:a16="http://schemas.microsoft.com/office/drawing/2014/main" id="{6157D5DC-6838-4478-8390-3766B5A02343}"/>
            </a:ext>
          </a:extLst>
        </xdr:cNvPr>
        <xdr:cNvSpPr/>
      </xdr:nvSpPr>
      <xdr:spPr>
        <a:xfrm>
          <a:off x="781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152400</xdr:rowOff>
    </xdr:from>
    <xdr:to>
      <xdr:col>45</xdr:col>
      <xdr:colOff>177800</xdr:colOff>
      <xdr:row>62</xdr:row>
      <xdr:rowOff>156210</xdr:rowOff>
    </xdr:to>
    <xdr:cxnSp macro="">
      <xdr:nvCxnSpPr>
        <xdr:cNvPr id="248" name="直線コネクタ 247">
          <a:extLst>
            <a:ext uri="{FF2B5EF4-FFF2-40B4-BE49-F238E27FC236}">
              <a16:creationId xmlns:a16="http://schemas.microsoft.com/office/drawing/2014/main" id="{39B91569-D51A-40D4-A14B-285E9125E6E0}"/>
            </a:ext>
          </a:extLst>
        </xdr:cNvPr>
        <xdr:cNvCxnSpPr/>
      </xdr:nvCxnSpPr>
      <xdr:spPr>
        <a:xfrm flipV="1">
          <a:off x="7861300" y="1078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49" name="楕円 248">
          <a:extLst>
            <a:ext uri="{FF2B5EF4-FFF2-40B4-BE49-F238E27FC236}">
              <a16:creationId xmlns:a16="http://schemas.microsoft.com/office/drawing/2014/main" id="{DA60C185-B9D1-4259-A47D-CA528BB2D453}"/>
            </a:ext>
          </a:extLst>
        </xdr:cNvPr>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156210</xdr:rowOff>
    </xdr:from>
    <xdr:to>
      <xdr:col>41</xdr:col>
      <xdr:colOff>50800</xdr:colOff>
      <xdr:row>63</xdr:row>
      <xdr:rowOff>0</xdr:rowOff>
    </xdr:to>
    <xdr:cxnSp macro="">
      <xdr:nvCxnSpPr>
        <xdr:cNvPr id="250" name="直線コネクタ 249">
          <a:extLst>
            <a:ext uri="{FF2B5EF4-FFF2-40B4-BE49-F238E27FC236}">
              <a16:creationId xmlns:a16="http://schemas.microsoft.com/office/drawing/2014/main" id="{96AA808B-4488-480D-AC93-D6B313AA2533}"/>
            </a:ext>
          </a:extLst>
        </xdr:cNvPr>
        <xdr:cNvCxnSpPr/>
      </xdr:nvCxnSpPr>
      <xdr:spPr>
        <a:xfrm flipV="1">
          <a:off x="6972300" y="107861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a:extLst>
            <a:ext uri="{FF2B5EF4-FFF2-40B4-BE49-F238E27FC236}">
              <a16:creationId xmlns:a16="http://schemas.microsoft.com/office/drawing/2014/main" id="{FF695F05-BB2C-48F9-9C31-87F59D8F590E}"/>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D6BE7272-B7B9-4440-B0EC-14D88CE02A85}"/>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7170C488-DBB3-43AB-8796-8914619EFC7C}"/>
            </a:ext>
          </a:extLst>
        </xdr:cNvPr>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468FA577-EE7E-46AA-B487-EA0CCEDEDDAA}"/>
            </a:ext>
          </a:extLst>
        </xdr:cNvPr>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22877</xdr:rowOff>
    </xdr:from>
    <xdr:ext cx="469744" cy="259045"/>
    <xdr:sp macro="" textlink="">
      <xdr:nvSpPr>
        <xdr:cNvPr id="255" name="n_1mainValue【体育館・プール】&#10;一人当たり面積">
          <a:extLst>
            <a:ext uri="{FF2B5EF4-FFF2-40B4-BE49-F238E27FC236}">
              <a16:creationId xmlns:a16="http://schemas.microsoft.com/office/drawing/2014/main" id="{6DB48B3F-D608-42F1-A7A4-CE761D83D4EB}"/>
            </a:ext>
          </a:extLst>
        </xdr:cNvPr>
        <xdr:cNvSpPr txBox="1"/>
      </xdr:nvSpPr>
      <xdr:spPr>
        <a:xfrm>
          <a:off x="9391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22877</xdr:rowOff>
    </xdr:from>
    <xdr:ext cx="469744" cy="259045"/>
    <xdr:sp macro="" textlink="">
      <xdr:nvSpPr>
        <xdr:cNvPr id="256" name="n_2mainValue【体育館・プール】&#10;一人当たり面積">
          <a:extLst>
            <a:ext uri="{FF2B5EF4-FFF2-40B4-BE49-F238E27FC236}">
              <a16:creationId xmlns:a16="http://schemas.microsoft.com/office/drawing/2014/main" id="{06263270-AFF6-44B1-A55C-8FF2CB6AAA2A}"/>
            </a:ext>
          </a:extLst>
        </xdr:cNvPr>
        <xdr:cNvSpPr txBox="1"/>
      </xdr:nvSpPr>
      <xdr:spPr>
        <a:xfrm>
          <a:off x="8515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26687</xdr:rowOff>
    </xdr:from>
    <xdr:ext cx="469744" cy="259045"/>
    <xdr:sp macro="" textlink="">
      <xdr:nvSpPr>
        <xdr:cNvPr id="257" name="n_3mainValue【体育館・プール】&#10;一人当たり面積">
          <a:extLst>
            <a:ext uri="{FF2B5EF4-FFF2-40B4-BE49-F238E27FC236}">
              <a16:creationId xmlns:a16="http://schemas.microsoft.com/office/drawing/2014/main" id="{9B5E83C9-8A43-4E14-9672-A4F29544C7B0}"/>
            </a:ext>
          </a:extLst>
        </xdr:cNvPr>
        <xdr:cNvSpPr txBox="1"/>
      </xdr:nvSpPr>
      <xdr:spPr>
        <a:xfrm>
          <a:off x="7626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58" name="n_4mainValue【体育館・プール】&#10;一人当たり面積">
          <a:extLst>
            <a:ext uri="{FF2B5EF4-FFF2-40B4-BE49-F238E27FC236}">
              <a16:creationId xmlns:a16="http://schemas.microsoft.com/office/drawing/2014/main" id="{17B3DD0C-22EC-47DB-A892-3E7D75C89D98}"/>
            </a:ext>
          </a:extLst>
        </xdr:cNvPr>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705A499-54ED-4B11-BFB0-DADCE40CA01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F7122CF-8049-4DC3-A1BC-D030F7E97A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EE17908-E43E-4162-BC09-78D7C112C6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D1279AA-A990-48E7-8485-8D3FFF77B7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ED6F8E0-5B1F-4C90-B916-D61946F105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4EA3A82-F296-4482-872A-9309B34121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19E54B9-B58A-45AC-BCB1-0F7FD95292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820F0D9-1473-49B3-9E0B-12009503DDD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BB3CC86-6148-4AC3-B748-19EF680DA2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13509D12-6459-41E2-A3F4-5B275FA3F1D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DA66BBCA-9F93-4B6B-BCFD-C47BC9F95DF9}"/>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76BC067A-E924-4780-9BCB-2807C998545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C4B2B6AE-61B6-44B3-97E1-BCE9C3AECC9C}"/>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B2FEC08-0D89-486B-B277-DAB3E6C8D6C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69222EA5-F792-4A86-8273-78C089014DA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DE8A6FF1-B0D5-4B96-AE9F-1A3654EC85C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8E88A7D0-4351-41EB-8A99-22FD14676E9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7BF37ACE-739C-48AF-8C63-C925AD32988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2ABA597-6EA4-4581-AB49-513FF22B744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E64AB084-5DA4-41C1-8ECE-FC0DD214DAA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2154CF21-EAB7-439A-926B-F13CAEAC9FF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106AB53E-1FB4-4BED-BEED-2D0606ABC70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C3E2C10-4ED1-4705-8AE7-9A60CF67B7CD}"/>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A8A97D52-F5AA-4C15-BC55-93BEB2E349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A639189C-E02A-42AA-B7EC-FB7F99701B3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89C8BA15-3650-4C2D-9C01-4FE14BB7BBB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B3FD0CE6-7BCA-4ABF-955A-280A07E9878F}"/>
            </a:ext>
          </a:extLst>
        </xdr:cNvPr>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09BEFA4B-502D-46F1-9293-49BD2754FE4D}"/>
            </a:ext>
          </a:extLst>
        </xdr:cNvPr>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ABE62A11-B330-45F4-9A88-23409840D141}"/>
            </a:ext>
          </a:extLst>
        </xdr:cNvPr>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BF69E472-6747-43B9-B7B5-7D9D25E9A36A}"/>
            </a:ext>
          </a:extLst>
        </xdr:cNvPr>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5981B130-432D-467E-BF73-51D698B6A550}"/>
            </a:ext>
          </a:extLst>
        </xdr:cNvPr>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109419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88193568-995D-4DE5-89E6-1FB96A80615E}"/>
            </a:ext>
          </a:extLst>
        </xdr:cNvPr>
        <xdr:cNvSpPr txBox="1"/>
      </xdr:nvSpPr>
      <xdr:spPr>
        <a:xfrm>
          <a:off x="4673600" y="1416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57BF4F35-7F5B-4238-B53E-1E512A2B3719}"/>
            </a:ext>
          </a:extLst>
        </xdr:cNvPr>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E17103CE-5280-445F-A1DB-121EF17D2954}"/>
            </a:ext>
          </a:extLst>
        </xdr:cNvPr>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78856A92-7EED-480D-AF3A-B7B4835E45E8}"/>
            </a:ext>
          </a:extLst>
        </xdr:cNvPr>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E1BF90FB-B551-450B-9D35-5874EFD74B14}"/>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7A6BA391-31B0-4856-B01E-EB22F93DF561}"/>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21ECF1D-A474-46A3-A417-45104886A9E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82A9223-ED57-4C9C-BFB2-930A3D9DCFD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1810371-2A89-4ECA-9818-3812470E58C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4589421-5D2C-4CF3-A7DE-271F5730122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76498D9-D050-424E-9129-B15FA8A61B2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168548</xdr:rowOff>
    </xdr:from>
    <xdr:to>
      <xdr:col>24</xdr:col>
      <xdr:colOff>114300</xdr:colOff>
      <xdr:row>78</xdr:row>
      <xdr:rowOff>98698</xdr:rowOff>
    </xdr:to>
    <xdr:sp macro="" textlink="">
      <xdr:nvSpPr>
        <xdr:cNvPr id="301" name="楕円 300">
          <a:extLst>
            <a:ext uri="{FF2B5EF4-FFF2-40B4-BE49-F238E27FC236}">
              <a16:creationId xmlns:a16="http://schemas.microsoft.com/office/drawing/2014/main" id="{72C28820-54C1-44C4-9D9B-A27494E7576D}"/>
            </a:ext>
          </a:extLst>
        </xdr:cNvPr>
        <xdr:cNvSpPr/>
      </xdr:nvSpPr>
      <xdr:spPr>
        <a:xfrm>
          <a:off x="4584700" y="1337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19975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7644F3D8-C1D0-418F-AC1F-9A4E1C6E5CE3}"/>
            </a:ext>
          </a:extLst>
        </xdr:cNvPr>
        <xdr:cNvSpPr txBox="1"/>
      </xdr:nvSpPr>
      <xdr:spPr>
        <a:xfrm>
          <a:off x="4673600" y="1322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39551</xdr:rowOff>
    </xdr:from>
    <xdr:to>
      <xdr:col>20</xdr:col>
      <xdr:colOff>38100</xdr:colOff>
      <xdr:row>78</xdr:row>
      <xdr:rowOff>141151</xdr:rowOff>
    </xdr:to>
    <xdr:sp macro="" textlink="">
      <xdr:nvSpPr>
        <xdr:cNvPr id="303" name="楕円 302">
          <a:extLst>
            <a:ext uri="{FF2B5EF4-FFF2-40B4-BE49-F238E27FC236}">
              <a16:creationId xmlns:a16="http://schemas.microsoft.com/office/drawing/2014/main" id="{8B66CDA6-6A84-4CFB-95C1-2BA8CE7B6D9A}"/>
            </a:ext>
          </a:extLst>
        </xdr:cNvPr>
        <xdr:cNvSpPr/>
      </xdr:nvSpPr>
      <xdr:spPr>
        <a:xfrm>
          <a:off x="3746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47898</xdr:rowOff>
    </xdr:from>
    <xdr:to>
      <xdr:col>24</xdr:col>
      <xdr:colOff>63500</xdr:colOff>
      <xdr:row>78</xdr:row>
      <xdr:rowOff>90351</xdr:rowOff>
    </xdr:to>
    <xdr:cxnSp macro="">
      <xdr:nvCxnSpPr>
        <xdr:cNvPr id="304" name="直線コネクタ 303">
          <a:extLst>
            <a:ext uri="{FF2B5EF4-FFF2-40B4-BE49-F238E27FC236}">
              <a16:creationId xmlns:a16="http://schemas.microsoft.com/office/drawing/2014/main" id="{00170FEC-CDAE-48D8-BA93-93FAC864471B}"/>
            </a:ext>
          </a:extLst>
        </xdr:cNvPr>
        <xdr:cNvCxnSpPr/>
      </xdr:nvCxnSpPr>
      <xdr:spPr>
        <a:xfrm flipV="1">
          <a:off x="3797300" y="1342099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163649</xdr:rowOff>
    </xdr:from>
    <xdr:to>
      <xdr:col>15</xdr:col>
      <xdr:colOff>101600</xdr:colOff>
      <xdr:row>79</xdr:row>
      <xdr:rowOff>93799</xdr:rowOff>
    </xdr:to>
    <xdr:sp macro="" textlink="">
      <xdr:nvSpPr>
        <xdr:cNvPr id="305" name="楕円 304">
          <a:extLst>
            <a:ext uri="{FF2B5EF4-FFF2-40B4-BE49-F238E27FC236}">
              <a16:creationId xmlns:a16="http://schemas.microsoft.com/office/drawing/2014/main" id="{EA8BA5AF-4D27-4DCD-9538-1F9C252D5A46}"/>
            </a:ext>
          </a:extLst>
        </xdr:cNvPr>
        <xdr:cNvSpPr/>
      </xdr:nvSpPr>
      <xdr:spPr>
        <a:xfrm>
          <a:off x="2857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90351</xdr:rowOff>
    </xdr:from>
    <xdr:to>
      <xdr:col>19</xdr:col>
      <xdr:colOff>177800</xdr:colOff>
      <xdr:row>79</xdr:row>
      <xdr:rowOff>42999</xdr:rowOff>
    </xdr:to>
    <xdr:cxnSp macro="">
      <xdr:nvCxnSpPr>
        <xdr:cNvPr id="306" name="直線コネクタ 305">
          <a:extLst>
            <a:ext uri="{FF2B5EF4-FFF2-40B4-BE49-F238E27FC236}">
              <a16:creationId xmlns:a16="http://schemas.microsoft.com/office/drawing/2014/main" id="{004CF233-28FC-4639-ADA9-58EFC3FB3985}"/>
            </a:ext>
          </a:extLst>
        </xdr:cNvPr>
        <xdr:cNvCxnSpPr/>
      </xdr:nvCxnSpPr>
      <xdr:spPr>
        <a:xfrm flipV="1">
          <a:off x="2908300" y="13463451"/>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101600</xdr:rowOff>
    </xdr:from>
    <xdr:to>
      <xdr:col>10</xdr:col>
      <xdr:colOff>165100</xdr:colOff>
      <xdr:row>79</xdr:row>
      <xdr:rowOff>31750</xdr:rowOff>
    </xdr:to>
    <xdr:sp macro="" textlink="">
      <xdr:nvSpPr>
        <xdr:cNvPr id="307" name="楕円 306">
          <a:extLst>
            <a:ext uri="{FF2B5EF4-FFF2-40B4-BE49-F238E27FC236}">
              <a16:creationId xmlns:a16="http://schemas.microsoft.com/office/drawing/2014/main" id="{C6056F8B-5F4B-423A-8950-B47C37F99793}"/>
            </a:ext>
          </a:extLst>
        </xdr:cNvPr>
        <xdr:cNvSpPr/>
      </xdr:nvSpPr>
      <xdr:spPr>
        <a:xfrm>
          <a:off x="1968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152400</xdr:rowOff>
    </xdr:from>
    <xdr:to>
      <xdr:col>15</xdr:col>
      <xdr:colOff>50800</xdr:colOff>
      <xdr:row>79</xdr:row>
      <xdr:rowOff>42999</xdr:rowOff>
    </xdr:to>
    <xdr:cxnSp macro="">
      <xdr:nvCxnSpPr>
        <xdr:cNvPr id="308" name="直線コネクタ 307">
          <a:extLst>
            <a:ext uri="{FF2B5EF4-FFF2-40B4-BE49-F238E27FC236}">
              <a16:creationId xmlns:a16="http://schemas.microsoft.com/office/drawing/2014/main" id="{16AC95A5-3A9D-4B29-B469-CB615A7F2003}"/>
            </a:ext>
          </a:extLst>
        </xdr:cNvPr>
        <xdr:cNvCxnSpPr/>
      </xdr:nvCxnSpPr>
      <xdr:spPr>
        <a:xfrm>
          <a:off x="2019300" y="1352550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46082</xdr:rowOff>
    </xdr:from>
    <xdr:to>
      <xdr:col>6</xdr:col>
      <xdr:colOff>38100</xdr:colOff>
      <xdr:row>78</xdr:row>
      <xdr:rowOff>147682</xdr:rowOff>
    </xdr:to>
    <xdr:sp macro="" textlink="">
      <xdr:nvSpPr>
        <xdr:cNvPr id="309" name="楕円 308">
          <a:extLst>
            <a:ext uri="{FF2B5EF4-FFF2-40B4-BE49-F238E27FC236}">
              <a16:creationId xmlns:a16="http://schemas.microsoft.com/office/drawing/2014/main" id="{C02720A8-194A-417B-B032-1BCE8CEC551A}"/>
            </a:ext>
          </a:extLst>
        </xdr:cNvPr>
        <xdr:cNvSpPr/>
      </xdr:nvSpPr>
      <xdr:spPr>
        <a:xfrm>
          <a:off x="1079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96882</xdr:rowOff>
    </xdr:from>
    <xdr:to>
      <xdr:col>10</xdr:col>
      <xdr:colOff>114300</xdr:colOff>
      <xdr:row>78</xdr:row>
      <xdr:rowOff>152400</xdr:rowOff>
    </xdr:to>
    <xdr:cxnSp macro="">
      <xdr:nvCxnSpPr>
        <xdr:cNvPr id="310" name="直線コネクタ 309">
          <a:extLst>
            <a:ext uri="{FF2B5EF4-FFF2-40B4-BE49-F238E27FC236}">
              <a16:creationId xmlns:a16="http://schemas.microsoft.com/office/drawing/2014/main" id="{3062AADA-2C86-4C7F-A751-0BCBCBF54711}"/>
            </a:ext>
          </a:extLst>
        </xdr:cNvPr>
        <xdr:cNvCxnSpPr/>
      </xdr:nvCxnSpPr>
      <xdr:spPr>
        <a:xfrm>
          <a:off x="1130300" y="1346998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19611</xdr:rowOff>
    </xdr:from>
    <xdr:ext cx="405111" cy="259045"/>
    <xdr:sp macro="" textlink="">
      <xdr:nvSpPr>
        <xdr:cNvPr id="311" name="n_1aveValue【福祉施設】&#10;有形固定資産減価償却率">
          <a:extLst>
            <a:ext uri="{FF2B5EF4-FFF2-40B4-BE49-F238E27FC236}">
              <a16:creationId xmlns:a16="http://schemas.microsoft.com/office/drawing/2014/main" id="{B198E38C-2BA5-4B2B-8BED-5C62AA3C9206}"/>
            </a:ext>
          </a:extLst>
        </xdr:cNvPr>
        <xdr:cNvSpPr txBox="1"/>
      </xdr:nvSpPr>
      <xdr:spPr>
        <a:xfrm>
          <a:off x="3582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12" name="n_2aveValue【福祉施設】&#10;有形固定資産減価償却率">
          <a:extLst>
            <a:ext uri="{FF2B5EF4-FFF2-40B4-BE49-F238E27FC236}">
              <a16:creationId xmlns:a16="http://schemas.microsoft.com/office/drawing/2014/main" id="{ABDB723C-AC22-4234-BCF0-9D80EA976199}"/>
            </a:ext>
          </a:extLst>
        </xdr:cNvPr>
        <xdr:cNvSpPr txBox="1"/>
      </xdr:nvSpPr>
      <xdr:spPr>
        <a:xfrm>
          <a:off x="2705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313" name="n_3aveValue【福祉施設】&#10;有形固定資産減価償却率">
          <a:extLst>
            <a:ext uri="{FF2B5EF4-FFF2-40B4-BE49-F238E27FC236}">
              <a16:creationId xmlns:a16="http://schemas.microsoft.com/office/drawing/2014/main" id="{5D7264C8-40AA-4CEC-9587-B39E4E30853B}"/>
            </a:ext>
          </a:extLst>
        </xdr:cNvPr>
        <xdr:cNvSpPr txBox="1"/>
      </xdr:nvSpPr>
      <xdr:spPr>
        <a:xfrm>
          <a:off x="1816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4" name="n_4aveValue【福祉施設】&#10;有形固定資産減価償却率">
          <a:extLst>
            <a:ext uri="{FF2B5EF4-FFF2-40B4-BE49-F238E27FC236}">
              <a16:creationId xmlns:a16="http://schemas.microsoft.com/office/drawing/2014/main" id="{E59C9980-01D7-417C-B7C6-E6B04FF812DE}"/>
            </a:ext>
          </a:extLst>
        </xdr:cNvPr>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157678</xdr:rowOff>
    </xdr:from>
    <xdr:ext cx="405111" cy="259045"/>
    <xdr:sp macro="" textlink="">
      <xdr:nvSpPr>
        <xdr:cNvPr id="315" name="n_1mainValue【福祉施設】&#10;有形固定資産減価償却率">
          <a:extLst>
            <a:ext uri="{FF2B5EF4-FFF2-40B4-BE49-F238E27FC236}">
              <a16:creationId xmlns:a16="http://schemas.microsoft.com/office/drawing/2014/main" id="{57E826F5-C114-45C7-BFB8-E63C7CCFD3B7}"/>
            </a:ext>
          </a:extLst>
        </xdr:cNvPr>
        <xdr:cNvSpPr txBox="1"/>
      </xdr:nvSpPr>
      <xdr:spPr>
        <a:xfrm>
          <a:off x="3582044"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110326</xdr:rowOff>
    </xdr:from>
    <xdr:ext cx="405111" cy="259045"/>
    <xdr:sp macro="" textlink="">
      <xdr:nvSpPr>
        <xdr:cNvPr id="316" name="n_2mainValue【福祉施設】&#10;有形固定資産減価償却率">
          <a:extLst>
            <a:ext uri="{FF2B5EF4-FFF2-40B4-BE49-F238E27FC236}">
              <a16:creationId xmlns:a16="http://schemas.microsoft.com/office/drawing/2014/main" id="{59943DFE-57D5-484A-8FAD-60F32ABB3E91}"/>
            </a:ext>
          </a:extLst>
        </xdr:cNvPr>
        <xdr:cNvSpPr txBox="1"/>
      </xdr:nvSpPr>
      <xdr:spPr>
        <a:xfrm>
          <a:off x="2705744" y="1331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48277</xdr:rowOff>
    </xdr:from>
    <xdr:ext cx="405111" cy="259045"/>
    <xdr:sp macro="" textlink="">
      <xdr:nvSpPr>
        <xdr:cNvPr id="317" name="n_3mainValue【福祉施設】&#10;有形固定資産減価償却率">
          <a:extLst>
            <a:ext uri="{FF2B5EF4-FFF2-40B4-BE49-F238E27FC236}">
              <a16:creationId xmlns:a16="http://schemas.microsoft.com/office/drawing/2014/main" id="{648AD462-A36B-435A-8D01-51B31676D043}"/>
            </a:ext>
          </a:extLst>
        </xdr:cNvPr>
        <xdr:cNvSpPr txBox="1"/>
      </xdr:nvSpPr>
      <xdr:spPr>
        <a:xfrm>
          <a:off x="1816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164209</xdr:rowOff>
    </xdr:from>
    <xdr:ext cx="405111" cy="259045"/>
    <xdr:sp macro="" textlink="">
      <xdr:nvSpPr>
        <xdr:cNvPr id="318" name="n_4mainValue【福祉施設】&#10;有形固定資産減価償却率">
          <a:extLst>
            <a:ext uri="{FF2B5EF4-FFF2-40B4-BE49-F238E27FC236}">
              <a16:creationId xmlns:a16="http://schemas.microsoft.com/office/drawing/2014/main" id="{12D250C4-6DAA-44E6-BE4C-2EF4ED537E17}"/>
            </a:ext>
          </a:extLst>
        </xdr:cNvPr>
        <xdr:cNvSpPr txBox="1"/>
      </xdr:nvSpPr>
      <xdr:spPr>
        <a:xfrm>
          <a:off x="927744" y="1319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8CA34AB-E721-4273-9C5B-94625AD1AF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9B4173D8-66FB-492E-B1DC-36EACE9BEA1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051FA36-4E2A-4B32-A122-1454DFD8B5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9A58DB1-028B-4779-9553-B0DB0AAE19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99A81735-6584-435C-A418-5265F6C9C2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57045297-56F4-47CA-8690-9A75B2260D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A8B82EEC-702D-4CAC-89E8-975BE07505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48BB6F66-DD83-4643-A0B8-F64B7C30D20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1093B62B-3219-4826-A46E-2A96630F2E2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C8BC7D56-A906-45C8-9D6F-2DD39209162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BAE70142-E056-4DCC-9D65-629EDEAFB14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D63C60F0-35FD-461B-84E8-4899541ACE2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8FD5E21D-0ADF-4F51-894F-C477261CF02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D654C45C-D3C9-4E7B-B5B0-D7138B45F94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226FA87-B7CA-4D8B-B446-A7D9695DE2B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E467A70-5571-461D-B4A5-41876A67F2F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4794B08B-8645-41D5-8188-1F9C57C36AE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A8862682-F9FC-469E-B3E2-D85AD351C6C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E743312E-73AF-4E74-9920-B926AF65ADF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9751F210-9F21-4750-A139-908604A05BA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BFDEAADC-78D4-490C-B813-C44C8A0639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B3E534A7-3037-4837-A764-46EED7C1EC8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A9708D0B-1110-4750-85F5-12FD6DEF55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AEAB153F-7AAF-4B08-8017-7EF025278D09}"/>
            </a:ext>
          </a:extLst>
        </xdr:cNvPr>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2BE9473F-6652-4F19-8960-2603478EF817}"/>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0432BFF5-ECA3-4320-8499-9C3C69F7D3AA}"/>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B929C61D-C39D-478E-B0C3-B9BE8A2819B7}"/>
            </a:ext>
          </a:extLst>
        </xdr:cNvPr>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04000747-3217-4579-BDF9-A17B58241649}"/>
            </a:ext>
          </a:extLst>
        </xdr:cNvPr>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47" name="【福祉施設】&#10;一人当たり面積平均値テキスト">
          <a:extLst>
            <a:ext uri="{FF2B5EF4-FFF2-40B4-BE49-F238E27FC236}">
              <a16:creationId xmlns:a16="http://schemas.microsoft.com/office/drawing/2014/main" id="{5518B2FE-FE74-4E63-9DE8-E179B4E16204}"/>
            </a:ext>
          </a:extLst>
        </xdr:cNvPr>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20F99A20-8A82-4690-BCED-C46022A44343}"/>
            </a:ext>
          </a:extLst>
        </xdr:cNvPr>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A25AA362-F43F-4B9E-9837-08E5D5766C0D}"/>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4CEB3A31-D3CF-4FA0-BA71-E8FD127CDE1E}"/>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6F7025E6-AAA2-40AD-A0B1-D03B397E4DEA}"/>
            </a:ext>
          </a:extLst>
        </xdr:cNvPr>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BEFE50D4-8D61-4C76-AAB4-9D1713694C06}"/>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EFB8349-298F-4950-ACB1-19FCE3AAC1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9191667-465E-4B88-84D5-F8D8ACA8FC2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F3EAD1B-A13D-4AC6-BA4C-3358733A943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D0E2D16-5856-403E-BFA1-A07BFDB6ADA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E36DC3D-1413-437B-B8E9-46F08EC8A32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152400</xdr:rowOff>
    </xdr:from>
    <xdr:to>
      <xdr:col>55</xdr:col>
      <xdr:colOff>50800</xdr:colOff>
      <xdr:row>85</xdr:row>
      <xdr:rowOff>82550</xdr:rowOff>
    </xdr:to>
    <xdr:sp macro="" textlink="">
      <xdr:nvSpPr>
        <xdr:cNvPr id="358" name="楕円 357">
          <a:extLst>
            <a:ext uri="{FF2B5EF4-FFF2-40B4-BE49-F238E27FC236}">
              <a16:creationId xmlns:a16="http://schemas.microsoft.com/office/drawing/2014/main" id="{3A0F00AA-88BC-40D4-8346-80BA148A78CE}"/>
            </a:ext>
          </a:extLst>
        </xdr:cNvPr>
        <xdr:cNvSpPr/>
      </xdr:nvSpPr>
      <xdr:spPr>
        <a:xfrm>
          <a:off x="10426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130827</xdr:rowOff>
    </xdr:from>
    <xdr:ext cx="469744" cy="259045"/>
    <xdr:sp macro="" textlink="">
      <xdr:nvSpPr>
        <xdr:cNvPr id="359" name="【福祉施設】&#10;一人当たり面積該当値テキスト">
          <a:extLst>
            <a:ext uri="{FF2B5EF4-FFF2-40B4-BE49-F238E27FC236}">
              <a16:creationId xmlns:a16="http://schemas.microsoft.com/office/drawing/2014/main" id="{BF3EA512-1ADF-4C76-8077-5A6F0D60DCEC}"/>
            </a:ext>
          </a:extLst>
        </xdr:cNvPr>
        <xdr:cNvSpPr txBox="1"/>
      </xdr:nvSpPr>
      <xdr:spPr>
        <a:xfrm>
          <a:off x="10515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127000</xdr:rowOff>
    </xdr:from>
    <xdr:to>
      <xdr:col>50</xdr:col>
      <xdr:colOff>165100</xdr:colOff>
      <xdr:row>85</xdr:row>
      <xdr:rowOff>57150</xdr:rowOff>
    </xdr:to>
    <xdr:sp macro="" textlink="">
      <xdr:nvSpPr>
        <xdr:cNvPr id="360" name="楕円 359">
          <a:extLst>
            <a:ext uri="{FF2B5EF4-FFF2-40B4-BE49-F238E27FC236}">
              <a16:creationId xmlns:a16="http://schemas.microsoft.com/office/drawing/2014/main" id="{1C1A6113-A40C-4692-A235-9E303A7A1465}"/>
            </a:ext>
          </a:extLst>
        </xdr:cNvPr>
        <xdr:cNvSpPr/>
      </xdr:nvSpPr>
      <xdr:spPr>
        <a:xfrm>
          <a:off x="9588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6350</xdr:rowOff>
    </xdr:from>
    <xdr:to>
      <xdr:col>55</xdr:col>
      <xdr:colOff>0</xdr:colOff>
      <xdr:row>85</xdr:row>
      <xdr:rowOff>31750</xdr:rowOff>
    </xdr:to>
    <xdr:cxnSp macro="">
      <xdr:nvCxnSpPr>
        <xdr:cNvPr id="361" name="直線コネクタ 360">
          <a:extLst>
            <a:ext uri="{FF2B5EF4-FFF2-40B4-BE49-F238E27FC236}">
              <a16:creationId xmlns:a16="http://schemas.microsoft.com/office/drawing/2014/main" id="{0FCEAF71-D2CF-463C-8B8B-283FAD1262CE}"/>
            </a:ext>
          </a:extLst>
        </xdr:cNvPr>
        <xdr:cNvCxnSpPr/>
      </xdr:nvCxnSpPr>
      <xdr:spPr>
        <a:xfrm>
          <a:off x="9639300" y="14579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127000</xdr:rowOff>
    </xdr:from>
    <xdr:to>
      <xdr:col>46</xdr:col>
      <xdr:colOff>38100</xdr:colOff>
      <xdr:row>85</xdr:row>
      <xdr:rowOff>57150</xdr:rowOff>
    </xdr:to>
    <xdr:sp macro="" textlink="">
      <xdr:nvSpPr>
        <xdr:cNvPr id="362" name="楕円 361">
          <a:extLst>
            <a:ext uri="{FF2B5EF4-FFF2-40B4-BE49-F238E27FC236}">
              <a16:creationId xmlns:a16="http://schemas.microsoft.com/office/drawing/2014/main" id="{B4C986F9-0EB1-4DC3-BFF7-1D7D802EAEEE}"/>
            </a:ext>
          </a:extLst>
        </xdr:cNvPr>
        <xdr:cNvSpPr/>
      </xdr:nvSpPr>
      <xdr:spPr>
        <a:xfrm>
          <a:off x="8699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6350</xdr:rowOff>
    </xdr:from>
    <xdr:to>
      <xdr:col>50</xdr:col>
      <xdr:colOff>114300</xdr:colOff>
      <xdr:row>85</xdr:row>
      <xdr:rowOff>6350</xdr:rowOff>
    </xdr:to>
    <xdr:cxnSp macro="">
      <xdr:nvCxnSpPr>
        <xdr:cNvPr id="363" name="直線コネクタ 362">
          <a:extLst>
            <a:ext uri="{FF2B5EF4-FFF2-40B4-BE49-F238E27FC236}">
              <a16:creationId xmlns:a16="http://schemas.microsoft.com/office/drawing/2014/main" id="{243BBAAA-F5D2-4EF4-BD54-0A4122C29EB6}"/>
            </a:ext>
          </a:extLst>
        </xdr:cNvPr>
        <xdr:cNvCxnSpPr/>
      </xdr:nvCxnSpPr>
      <xdr:spPr>
        <a:xfrm>
          <a:off x="8750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127000</xdr:rowOff>
    </xdr:from>
    <xdr:to>
      <xdr:col>41</xdr:col>
      <xdr:colOff>101600</xdr:colOff>
      <xdr:row>85</xdr:row>
      <xdr:rowOff>57150</xdr:rowOff>
    </xdr:to>
    <xdr:sp macro="" textlink="">
      <xdr:nvSpPr>
        <xdr:cNvPr id="364" name="楕円 363">
          <a:extLst>
            <a:ext uri="{FF2B5EF4-FFF2-40B4-BE49-F238E27FC236}">
              <a16:creationId xmlns:a16="http://schemas.microsoft.com/office/drawing/2014/main" id="{FCFF307C-CEDA-4A11-B434-F9374A0B8DCD}"/>
            </a:ext>
          </a:extLst>
        </xdr:cNvPr>
        <xdr:cNvSpPr/>
      </xdr:nvSpPr>
      <xdr:spPr>
        <a:xfrm>
          <a:off x="7810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6350</xdr:rowOff>
    </xdr:from>
    <xdr:to>
      <xdr:col>45</xdr:col>
      <xdr:colOff>177800</xdr:colOff>
      <xdr:row>85</xdr:row>
      <xdr:rowOff>6350</xdr:rowOff>
    </xdr:to>
    <xdr:cxnSp macro="">
      <xdr:nvCxnSpPr>
        <xdr:cNvPr id="365" name="直線コネクタ 364">
          <a:extLst>
            <a:ext uri="{FF2B5EF4-FFF2-40B4-BE49-F238E27FC236}">
              <a16:creationId xmlns:a16="http://schemas.microsoft.com/office/drawing/2014/main" id="{9E2AFD67-7EAA-46F3-92DE-ECAFBC7E9E93}"/>
            </a:ext>
          </a:extLst>
        </xdr:cNvPr>
        <xdr:cNvCxnSpPr/>
      </xdr:nvCxnSpPr>
      <xdr:spPr>
        <a:xfrm>
          <a:off x="7861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127000</xdr:rowOff>
    </xdr:from>
    <xdr:to>
      <xdr:col>36</xdr:col>
      <xdr:colOff>165100</xdr:colOff>
      <xdr:row>85</xdr:row>
      <xdr:rowOff>57150</xdr:rowOff>
    </xdr:to>
    <xdr:sp macro="" textlink="">
      <xdr:nvSpPr>
        <xdr:cNvPr id="366" name="楕円 365">
          <a:extLst>
            <a:ext uri="{FF2B5EF4-FFF2-40B4-BE49-F238E27FC236}">
              <a16:creationId xmlns:a16="http://schemas.microsoft.com/office/drawing/2014/main" id="{1C316A67-BA5D-4C4D-A9BD-0DDB998FA45F}"/>
            </a:ext>
          </a:extLst>
        </xdr:cNvPr>
        <xdr:cNvSpPr/>
      </xdr:nvSpPr>
      <xdr:spPr>
        <a:xfrm>
          <a:off x="6921500" y="145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6350</xdr:rowOff>
    </xdr:from>
    <xdr:to>
      <xdr:col>41</xdr:col>
      <xdr:colOff>50800</xdr:colOff>
      <xdr:row>85</xdr:row>
      <xdr:rowOff>6350</xdr:rowOff>
    </xdr:to>
    <xdr:cxnSp macro="">
      <xdr:nvCxnSpPr>
        <xdr:cNvPr id="367" name="直線コネクタ 366">
          <a:extLst>
            <a:ext uri="{FF2B5EF4-FFF2-40B4-BE49-F238E27FC236}">
              <a16:creationId xmlns:a16="http://schemas.microsoft.com/office/drawing/2014/main" id="{D98CB5D7-6F09-4267-A50C-4990C2E0875D}"/>
            </a:ext>
          </a:extLst>
        </xdr:cNvPr>
        <xdr:cNvCxnSpPr/>
      </xdr:nvCxnSpPr>
      <xdr:spPr>
        <a:xfrm>
          <a:off x="6972300" y="1457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8" name="n_1aveValue【福祉施設】&#10;一人当たり面積">
          <a:extLst>
            <a:ext uri="{FF2B5EF4-FFF2-40B4-BE49-F238E27FC236}">
              <a16:creationId xmlns:a16="http://schemas.microsoft.com/office/drawing/2014/main" id="{20168294-BA3A-4572-AB89-E9479B176705}"/>
            </a:ext>
          </a:extLst>
        </xdr:cNvPr>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69" name="n_2aveValue【福祉施設】&#10;一人当たり面積">
          <a:extLst>
            <a:ext uri="{FF2B5EF4-FFF2-40B4-BE49-F238E27FC236}">
              <a16:creationId xmlns:a16="http://schemas.microsoft.com/office/drawing/2014/main" id="{567AAE1E-95E0-4791-81E9-8714179B1CC4}"/>
            </a:ext>
          </a:extLst>
        </xdr:cNvPr>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0" name="n_3aveValue【福祉施設】&#10;一人当たり面積">
          <a:extLst>
            <a:ext uri="{FF2B5EF4-FFF2-40B4-BE49-F238E27FC236}">
              <a16:creationId xmlns:a16="http://schemas.microsoft.com/office/drawing/2014/main" id="{5CB2702D-4AB6-459B-AADD-3339ABFEC6DF}"/>
            </a:ext>
          </a:extLst>
        </xdr:cNvPr>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1" name="n_4aveValue【福祉施設】&#10;一人当たり面積">
          <a:extLst>
            <a:ext uri="{FF2B5EF4-FFF2-40B4-BE49-F238E27FC236}">
              <a16:creationId xmlns:a16="http://schemas.microsoft.com/office/drawing/2014/main" id="{42A3CB05-97C9-4744-89EF-8462B7115B0B}"/>
            </a:ext>
          </a:extLst>
        </xdr:cNvPr>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48277</xdr:rowOff>
    </xdr:from>
    <xdr:ext cx="469744" cy="259045"/>
    <xdr:sp macro="" textlink="">
      <xdr:nvSpPr>
        <xdr:cNvPr id="372" name="n_1mainValue【福祉施設】&#10;一人当たり面積">
          <a:extLst>
            <a:ext uri="{FF2B5EF4-FFF2-40B4-BE49-F238E27FC236}">
              <a16:creationId xmlns:a16="http://schemas.microsoft.com/office/drawing/2014/main" id="{B318780F-DA2D-4A9A-A67D-CA6A32CF3C4F}"/>
            </a:ext>
          </a:extLst>
        </xdr:cNvPr>
        <xdr:cNvSpPr txBox="1"/>
      </xdr:nvSpPr>
      <xdr:spPr>
        <a:xfrm>
          <a:off x="93917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48277</xdr:rowOff>
    </xdr:from>
    <xdr:ext cx="469744" cy="259045"/>
    <xdr:sp macro="" textlink="">
      <xdr:nvSpPr>
        <xdr:cNvPr id="373" name="n_2mainValue【福祉施設】&#10;一人当たり面積">
          <a:extLst>
            <a:ext uri="{FF2B5EF4-FFF2-40B4-BE49-F238E27FC236}">
              <a16:creationId xmlns:a16="http://schemas.microsoft.com/office/drawing/2014/main" id="{9D887048-ADA3-4D0C-87CD-67C6BD6517F1}"/>
            </a:ext>
          </a:extLst>
        </xdr:cNvPr>
        <xdr:cNvSpPr txBox="1"/>
      </xdr:nvSpPr>
      <xdr:spPr>
        <a:xfrm>
          <a:off x="8515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48277</xdr:rowOff>
    </xdr:from>
    <xdr:ext cx="469744" cy="259045"/>
    <xdr:sp macro="" textlink="">
      <xdr:nvSpPr>
        <xdr:cNvPr id="374" name="n_3mainValue【福祉施設】&#10;一人当たり面積">
          <a:extLst>
            <a:ext uri="{FF2B5EF4-FFF2-40B4-BE49-F238E27FC236}">
              <a16:creationId xmlns:a16="http://schemas.microsoft.com/office/drawing/2014/main" id="{A00C4959-1453-43F9-9297-252F396F07E2}"/>
            </a:ext>
          </a:extLst>
        </xdr:cNvPr>
        <xdr:cNvSpPr txBox="1"/>
      </xdr:nvSpPr>
      <xdr:spPr>
        <a:xfrm>
          <a:off x="7626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48277</xdr:rowOff>
    </xdr:from>
    <xdr:ext cx="469744" cy="259045"/>
    <xdr:sp macro="" textlink="">
      <xdr:nvSpPr>
        <xdr:cNvPr id="375" name="n_4mainValue【福祉施設】&#10;一人当たり面積">
          <a:extLst>
            <a:ext uri="{FF2B5EF4-FFF2-40B4-BE49-F238E27FC236}">
              <a16:creationId xmlns:a16="http://schemas.microsoft.com/office/drawing/2014/main" id="{58C9C566-29D3-4FD2-AFBB-80AC85799F38}"/>
            </a:ext>
          </a:extLst>
        </xdr:cNvPr>
        <xdr:cNvSpPr txBox="1"/>
      </xdr:nvSpPr>
      <xdr:spPr>
        <a:xfrm>
          <a:off x="6737427" y="1462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D9A2B05A-CB0D-46A9-9225-C74294A76B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2A6E59E-712A-4B92-8303-0A401303AB6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47F1404-4D4C-4526-9560-8A412681B2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998181D-69E8-4732-9B29-8AB62E6E87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FE59A681-6520-450D-8681-C32AE02860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CD2F15F-FE0F-4A57-A3E3-2FEFE9495BF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A3E84540-2573-49BF-B92E-9EE64B77D6B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90213800-E6AE-4BED-9944-AC15666DD24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D1B2C415-F9D6-493B-AD29-44D2076C2FA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C14EBD9A-36AA-4409-A364-714B27A13CB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353381D0-7F26-4AD5-A771-B9C03665C63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6E3EA26C-9388-4D94-8DF4-BCFDE318C17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46518CD1-161E-4AFE-A124-D037D86038B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9AED7D8C-6185-4FFF-892C-F183ECDFC3A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39762B53-68E3-4A7D-90A4-E4B270B79D2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8636DDBB-951E-4EAA-93BA-BEC1824D8B4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856FCAFC-D750-42B7-9CD9-2C3F55B7B76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40F8FE6E-402A-4D79-ADEC-AC36AC2713F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4BB9BB2C-B59F-4C93-89BB-DC8391FBD88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C8F765B7-9C0C-4663-B55C-5647A5C8369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C3DF7AD4-F309-448F-AC6F-68DC92BCF3C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DBA45170-3A3A-4E56-ABB9-AE0477AB00F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EE675CD3-D072-4623-BE64-4AA1E9A9B7B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5022C38-B243-4745-9494-95B09A14EF8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3AECDCAB-6554-4E9C-B26C-1744FB6A9A0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27F654DB-072C-4DD3-A600-0134FF1ABFEA}"/>
            </a:ext>
          </a:extLst>
        </xdr:cNvPr>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09AFF231-48A6-4917-A3B6-BBD7BBA8C40C}"/>
            </a:ext>
          </a:extLst>
        </xdr:cNvPr>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6AE4D7AF-B6E9-4720-9B73-04AC57B28F8F}"/>
            </a:ext>
          </a:extLst>
        </xdr:cNvPr>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8EC4C73C-0E5F-4873-B923-1786A8061F57}"/>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F1BCE557-68B5-4D9A-A980-676AA2BE9A81}"/>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DF5DD3D4-B889-4D5B-B6E2-21C4B2015281}"/>
            </a:ext>
          </a:extLst>
        </xdr:cNvPr>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9CF7081D-642B-4E49-A310-EF7AC6D51F8C}"/>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B6203A30-EC11-4EA6-A481-5655B4486BE8}"/>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3F1ABC96-F404-485A-9799-029F8367C883}"/>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2195EA54-4100-41F4-B201-FE9A6E644F20}"/>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A585827D-95FF-4C34-B534-444305800019}"/>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44A8755C-3DBD-4F9C-83EF-826FD967A5C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E71D774-1608-4E1E-A309-29CBD16CAFB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E5A060F-10E4-4D2F-9F07-56FA8AE0FB2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104D357-8CA4-461E-88F4-7FA8B70568E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1556AEB-78A6-49D9-B662-837FBA9DB7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95613</xdr:rowOff>
    </xdr:from>
    <xdr:to>
      <xdr:col>24</xdr:col>
      <xdr:colOff>114300</xdr:colOff>
      <xdr:row>106</xdr:row>
      <xdr:rowOff>25763</xdr:rowOff>
    </xdr:to>
    <xdr:sp macro="" textlink="">
      <xdr:nvSpPr>
        <xdr:cNvPr id="417" name="楕円 416">
          <a:extLst>
            <a:ext uri="{FF2B5EF4-FFF2-40B4-BE49-F238E27FC236}">
              <a16:creationId xmlns:a16="http://schemas.microsoft.com/office/drawing/2014/main" id="{2C80D646-BA3D-4CCA-BE7A-5CF2B072C5C5}"/>
            </a:ext>
          </a:extLst>
        </xdr:cNvPr>
        <xdr:cNvSpPr/>
      </xdr:nvSpPr>
      <xdr:spPr>
        <a:xfrm>
          <a:off x="4584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74040</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D1345C1B-CF4D-4408-B730-DADEFFE6718C}"/>
            </a:ext>
          </a:extLst>
        </xdr:cNvPr>
        <xdr:cNvSpPr txBox="1"/>
      </xdr:nvSpPr>
      <xdr:spPr>
        <a:xfrm>
          <a:off x="4673600"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71120</xdr:rowOff>
    </xdr:from>
    <xdr:to>
      <xdr:col>20</xdr:col>
      <xdr:colOff>38100</xdr:colOff>
      <xdr:row>106</xdr:row>
      <xdr:rowOff>1270</xdr:rowOff>
    </xdr:to>
    <xdr:sp macro="" textlink="">
      <xdr:nvSpPr>
        <xdr:cNvPr id="419" name="楕円 418">
          <a:extLst>
            <a:ext uri="{FF2B5EF4-FFF2-40B4-BE49-F238E27FC236}">
              <a16:creationId xmlns:a16="http://schemas.microsoft.com/office/drawing/2014/main" id="{400CCA8E-DA18-4C1E-AB1E-1BFA3FC0C887}"/>
            </a:ext>
          </a:extLst>
        </xdr:cNvPr>
        <xdr:cNvSpPr/>
      </xdr:nvSpPr>
      <xdr:spPr>
        <a:xfrm>
          <a:off x="3746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121920</xdr:rowOff>
    </xdr:from>
    <xdr:to>
      <xdr:col>24</xdr:col>
      <xdr:colOff>63500</xdr:colOff>
      <xdr:row>105</xdr:row>
      <xdr:rowOff>146413</xdr:rowOff>
    </xdr:to>
    <xdr:cxnSp macro="">
      <xdr:nvCxnSpPr>
        <xdr:cNvPr id="420" name="直線コネクタ 419">
          <a:extLst>
            <a:ext uri="{FF2B5EF4-FFF2-40B4-BE49-F238E27FC236}">
              <a16:creationId xmlns:a16="http://schemas.microsoft.com/office/drawing/2014/main" id="{A45BB3F1-AA7C-4144-9DEE-5003CA77637E}"/>
            </a:ext>
          </a:extLst>
        </xdr:cNvPr>
        <xdr:cNvCxnSpPr/>
      </xdr:nvCxnSpPr>
      <xdr:spPr>
        <a:xfrm>
          <a:off x="3797300" y="181241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36830</xdr:rowOff>
    </xdr:from>
    <xdr:to>
      <xdr:col>15</xdr:col>
      <xdr:colOff>101600</xdr:colOff>
      <xdr:row>105</xdr:row>
      <xdr:rowOff>138430</xdr:rowOff>
    </xdr:to>
    <xdr:sp macro="" textlink="">
      <xdr:nvSpPr>
        <xdr:cNvPr id="421" name="楕円 420">
          <a:extLst>
            <a:ext uri="{FF2B5EF4-FFF2-40B4-BE49-F238E27FC236}">
              <a16:creationId xmlns:a16="http://schemas.microsoft.com/office/drawing/2014/main" id="{5DEDB83E-1A8D-4CB4-A983-0C44F55E4F70}"/>
            </a:ext>
          </a:extLst>
        </xdr:cNvPr>
        <xdr:cNvSpPr/>
      </xdr:nvSpPr>
      <xdr:spPr>
        <a:xfrm>
          <a:off x="2857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87630</xdr:rowOff>
    </xdr:from>
    <xdr:to>
      <xdr:col>19</xdr:col>
      <xdr:colOff>177800</xdr:colOff>
      <xdr:row>105</xdr:row>
      <xdr:rowOff>121920</xdr:rowOff>
    </xdr:to>
    <xdr:cxnSp macro="">
      <xdr:nvCxnSpPr>
        <xdr:cNvPr id="422" name="直線コネクタ 421">
          <a:extLst>
            <a:ext uri="{FF2B5EF4-FFF2-40B4-BE49-F238E27FC236}">
              <a16:creationId xmlns:a16="http://schemas.microsoft.com/office/drawing/2014/main" id="{506BE03E-2AE1-4EE8-82D5-4770133C9C74}"/>
            </a:ext>
          </a:extLst>
        </xdr:cNvPr>
        <xdr:cNvCxnSpPr/>
      </xdr:nvCxnSpPr>
      <xdr:spPr>
        <a:xfrm>
          <a:off x="2908300" y="1808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23" name="楕円 422">
          <a:extLst>
            <a:ext uri="{FF2B5EF4-FFF2-40B4-BE49-F238E27FC236}">
              <a16:creationId xmlns:a16="http://schemas.microsoft.com/office/drawing/2014/main" id="{C54FD4E1-0108-4913-88F7-3DE4084FE889}"/>
            </a:ext>
          </a:extLst>
        </xdr:cNvPr>
        <xdr:cNvSpPr/>
      </xdr:nvSpPr>
      <xdr:spPr>
        <a:xfrm>
          <a:off x="1968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53339</xdr:rowOff>
    </xdr:from>
    <xdr:to>
      <xdr:col>15</xdr:col>
      <xdr:colOff>50800</xdr:colOff>
      <xdr:row>105</xdr:row>
      <xdr:rowOff>87630</xdr:rowOff>
    </xdr:to>
    <xdr:cxnSp macro="">
      <xdr:nvCxnSpPr>
        <xdr:cNvPr id="424" name="直線コネクタ 423">
          <a:extLst>
            <a:ext uri="{FF2B5EF4-FFF2-40B4-BE49-F238E27FC236}">
              <a16:creationId xmlns:a16="http://schemas.microsoft.com/office/drawing/2014/main" id="{4D2B22C8-5460-430D-96B3-505050CE20AB}"/>
            </a:ext>
          </a:extLst>
        </xdr:cNvPr>
        <xdr:cNvCxnSpPr/>
      </xdr:nvCxnSpPr>
      <xdr:spPr>
        <a:xfrm>
          <a:off x="2019300" y="180555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139700</xdr:rowOff>
    </xdr:from>
    <xdr:to>
      <xdr:col>6</xdr:col>
      <xdr:colOff>38100</xdr:colOff>
      <xdr:row>105</xdr:row>
      <xdr:rowOff>69850</xdr:rowOff>
    </xdr:to>
    <xdr:sp macro="" textlink="">
      <xdr:nvSpPr>
        <xdr:cNvPr id="425" name="楕円 424">
          <a:extLst>
            <a:ext uri="{FF2B5EF4-FFF2-40B4-BE49-F238E27FC236}">
              <a16:creationId xmlns:a16="http://schemas.microsoft.com/office/drawing/2014/main" id="{C4032241-C82A-40AC-B036-46A3459908D0}"/>
            </a:ext>
          </a:extLst>
        </xdr:cNvPr>
        <xdr:cNvSpPr/>
      </xdr:nvSpPr>
      <xdr:spPr>
        <a:xfrm>
          <a:off x="1079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19050</xdr:rowOff>
    </xdr:from>
    <xdr:to>
      <xdr:col>10</xdr:col>
      <xdr:colOff>114300</xdr:colOff>
      <xdr:row>105</xdr:row>
      <xdr:rowOff>53339</xdr:rowOff>
    </xdr:to>
    <xdr:cxnSp macro="">
      <xdr:nvCxnSpPr>
        <xdr:cNvPr id="426" name="直線コネクタ 425">
          <a:extLst>
            <a:ext uri="{FF2B5EF4-FFF2-40B4-BE49-F238E27FC236}">
              <a16:creationId xmlns:a16="http://schemas.microsoft.com/office/drawing/2014/main" id="{092B354D-0F6A-4129-9E01-E28FAE826FAA}"/>
            </a:ext>
          </a:extLst>
        </xdr:cNvPr>
        <xdr:cNvCxnSpPr/>
      </xdr:nvCxnSpPr>
      <xdr:spPr>
        <a:xfrm>
          <a:off x="1130300" y="180213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40CAB3C0-0232-4B86-A1AE-D97080532F99}"/>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8" name="n_2aveValue【市民会館】&#10;有形固定資産減価償却率">
          <a:extLst>
            <a:ext uri="{FF2B5EF4-FFF2-40B4-BE49-F238E27FC236}">
              <a16:creationId xmlns:a16="http://schemas.microsoft.com/office/drawing/2014/main" id="{6E4FF41B-2A1E-41D5-B54F-5985620162DF}"/>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a:extLst>
            <a:ext uri="{FF2B5EF4-FFF2-40B4-BE49-F238E27FC236}">
              <a16:creationId xmlns:a16="http://schemas.microsoft.com/office/drawing/2014/main" id="{949CDF64-7E02-40D3-82AA-93D5D4375CEE}"/>
            </a:ext>
          </a:extLst>
        </xdr:cNvPr>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a:extLst>
            <a:ext uri="{FF2B5EF4-FFF2-40B4-BE49-F238E27FC236}">
              <a16:creationId xmlns:a16="http://schemas.microsoft.com/office/drawing/2014/main" id="{9A43374B-EDCC-41F4-BE30-C36B35B92563}"/>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163847</xdr:rowOff>
    </xdr:from>
    <xdr:ext cx="405111" cy="259045"/>
    <xdr:sp macro="" textlink="">
      <xdr:nvSpPr>
        <xdr:cNvPr id="431" name="n_1mainValue【市民会館】&#10;有形固定資産減価償却率">
          <a:extLst>
            <a:ext uri="{FF2B5EF4-FFF2-40B4-BE49-F238E27FC236}">
              <a16:creationId xmlns:a16="http://schemas.microsoft.com/office/drawing/2014/main" id="{362107A2-3183-4735-A408-4BA1CF86031F}"/>
            </a:ext>
          </a:extLst>
        </xdr:cNvPr>
        <xdr:cNvSpPr txBox="1"/>
      </xdr:nvSpPr>
      <xdr:spPr>
        <a:xfrm>
          <a:off x="3582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32" name="n_2mainValue【市民会館】&#10;有形固定資産減価償却率">
          <a:extLst>
            <a:ext uri="{FF2B5EF4-FFF2-40B4-BE49-F238E27FC236}">
              <a16:creationId xmlns:a16="http://schemas.microsoft.com/office/drawing/2014/main" id="{8B72038C-0D83-42E2-BD95-94AB7ADD5557}"/>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33" name="n_3mainValue【市民会館】&#10;有形固定資産減価償却率">
          <a:extLst>
            <a:ext uri="{FF2B5EF4-FFF2-40B4-BE49-F238E27FC236}">
              <a16:creationId xmlns:a16="http://schemas.microsoft.com/office/drawing/2014/main" id="{02C78ED2-FBC1-4C31-8A8A-CE3868B1657E}"/>
            </a:ext>
          </a:extLst>
        </xdr:cNvPr>
        <xdr:cNvSpPr txBox="1"/>
      </xdr:nvSpPr>
      <xdr:spPr>
        <a:xfrm>
          <a:off x="1816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60977</xdr:rowOff>
    </xdr:from>
    <xdr:ext cx="405111" cy="259045"/>
    <xdr:sp macro="" textlink="">
      <xdr:nvSpPr>
        <xdr:cNvPr id="434" name="n_4mainValue【市民会館】&#10;有形固定資産減価償却率">
          <a:extLst>
            <a:ext uri="{FF2B5EF4-FFF2-40B4-BE49-F238E27FC236}">
              <a16:creationId xmlns:a16="http://schemas.microsoft.com/office/drawing/2014/main" id="{EF0A0254-FD68-4727-9705-381559356A9D}"/>
            </a:ext>
          </a:extLst>
        </xdr:cNvPr>
        <xdr:cNvSpPr txBox="1"/>
      </xdr:nvSpPr>
      <xdr:spPr>
        <a:xfrm>
          <a:off x="927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72AC1BB-3A5F-4AAA-9215-85CEE887E7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D421BB67-E91C-4CCA-8926-C12A5A82B4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FD1BE54-4FC1-42FD-ACA5-319EB85B84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34BE71B3-6754-4CA7-8A21-7E8534E8AF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CE825F51-0D81-427A-974A-EB43C99D2F9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4F46E2D7-7F7E-4894-9A70-F30B194623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D1326CB0-32F8-40FB-AA52-90A84DC0522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EFE3C1DB-5F89-4017-8C6D-6066D84BC07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7B076431-9BB8-4392-924C-B002A8A7F12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5B4915FF-2D91-4B11-9BD4-1253C5940D6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4553706B-F07A-4CDE-AFB3-3A091A1BB6E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FFA9919D-C44D-4D06-8DF9-4F3FB90F66F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1B9A0D93-12AE-4516-B890-188924E92BF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F71EEDDF-0896-4A39-8D46-AA5E32ECC5E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DC0FE62-BC52-4AB6-9A0F-BD8C7704B80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7FFDC340-05E8-4A87-A831-0E58849B849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E0D196B8-FBE4-4276-9B38-DB237BFB053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67BBB018-996C-44D3-B866-D5097853580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518CDDDE-05FB-4092-BF78-9281480B471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69978238-6B8E-412B-A46C-6D46219B5BD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CFFAA74D-63AE-4856-9551-A34DA2659A1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747F53A9-1802-41FB-821D-C08E928CBF1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BBDC739C-544E-4229-807D-97A9DE88EA9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DEDBC6CC-EEE6-47BF-852A-B8300EF3F63C}"/>
            </a:ext>
          </a:extLst>
        </xdr:cNvPr>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5CF90E1A-201B-43E1-9D45-12A61D64E420}"/>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7E24159C-FD8E-436E-A5F0-1388FBA1BDA0}"/>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AAE7CA26-7661-419D-880F-0FB3A23606F1}"/>
            </a:ext>
          </a:extLst>
        </xdr:cNvPr>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0194AB57-1789-4387-8912-3864B3F61EF8}"/>
            </a:ext>
          </a:extLst>
        </xdr:cNvPr>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3" name="【市民会館】&#10;一人当たり面積平均値テキスト">
          <a:extLst>
            <a:ext uri="{FF2B5EF4-FFF2-40B4-BE49-F238E27FC236}">
              <a16:creationId xmlns:a16="http://schemas.microsoft.com/office/drawing/2014/main" id="{A7F153A3-FA63-4877-A486-9CB8483E32F1}"/>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5F8C31D9-AEC4-4156-85D2-D2E490A05EA6}"/>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3F745F12-8C27-43C8-B6DB-88E78BA89B39}"/>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63B82385-AF04-432F-956D-93B1CA3F1359}"/>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6ADB6025-B5E4-4367-8715-9DB4D8FB41F0}"/>
            </a:ext>
          </a:extLst>
        </xdr:cNvPr>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668F43D4-F26A-46C9-BB79-31B1C0097A5C}"/>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327C701-D644-4A0D-AF5F-8B3F236805A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44AB680-72C2-42DF-B2C1-8EE68A18D93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ACAFB9F-914C-4E15-A8CF-0B361E230A6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3A3E8B5-56FB-4DBD-ACE3-7CB532909FB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E7581CC-1444-484D-BE5E-5AE73BF700E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74" name="楕円 473">
          <a:extLst>
            <a:ext uri="{FF2B5EF4-FFF2-40B4-BE49-F238E27FC236}">
              <a16:creationId xmlns:a16="http://schemas.microsoft.com/office/drawing/2014/main" id="{BB241B47-0656-4DD3-8DEF-0C004554A30E}"/>
            </a:ext>
          </a:extLst>
        </xdr:cNvPr>
        <xdr:cNvSpPr/>
      </xdr:nvSpPr>
      <xdr:spPr>
        <a:xfrm>
          <a:off x="10426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22877</xdr:rowOff>
    </xdr:from>
    <xdr:ext cx="469744" cy="259045"/>
    <xdr:sp macro="" textlink="">
      <xdr:nvSpPr>
        <xdr:cNvPr id="475" name="【市民会館】&#10;一人当たり面積該当値テキスト">
          <a:extLst>
            <a:ext uri="{FF2B5EF4-FFF2-40B4-BE49-F238E27FC236}">
              <a16:creationId xmlns:a16="http://schemas.microsoft.com/office/drawing/2014/main" id="{EDC93138-B120-42C6-9B08-1F07E91FE884}"/>
            </a:ext>
          </a:extLst>
        </xdr:cNvPr>
        <xdr:cNvSpPr txBox="1"/>
      </xdr:nvSpPr>
      <xdr:spPr>
        <a:xfrm>
          <a:off x="1051560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21589</xdr:rowOff>
    </xdr:from>
    <xdr:to>
      <xdr:col>50</xdr:col>
      <xdr:colOff>165100</xdr:colOff>
      <xdr:row>105</xdr:row>
      <xdr:rowOff>123189</xdr:rowOff>
    </xdr:to>
    <xdr:sp macro="" textlink="">
      <xdr:nvSpPr>
        <xdr:cNvPr id="476" name="楕円 475">
          <a:extLst>
            <a:ext uri="{FF2B5EF4-FFF2-40B4-BE49-F238E27FC236}">
              <a16:creationId xmlns:a16="http://schemas.microsoft.com/office/drawing/2014/main" id="{D90265AE-7731-4441-8B68-C101C8355DA4}"/>
            </a:ext>
          </a:extLst>
        </xdr:cNvPr>
        <xdr:cNvSpPr/>
      </xdr:nvSpPr>
      <xdr:spPr>
        <a:xfrm>
          <a:off x="9588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72389</xdr:rowOff>
    </xdr:from>
    <xdr:to>
      <xdr:col>55</xdr:col>
      <xdr:colOff>0</xdr:colOff>
      <xdr:row>105</xdr:row>
      <xdr:rowOff>95250</xdr:rowOff>
    </xdr:to>
    <xdr:cxnSp macro="">
      <xdr:nvCxnSpPr>
        <xdr:cNvPr id="477" name="直線コネクタ 476">
          <a:extLst>
            <a:ext uri="{FF2B5EF4-FFF2-40B4-BE49-F238E27FC236}">
              <a16:creationId xmlns:a16="http://schemas.microsoft.com/office/drawing/2014/main" id="{A7FA7536-878D-42BD-B7B0-5A751CF52553}"/>
            </a:ext>
          </a:extLst>
        </xdr:cNvPr>
        <xdr:cNvCxnSpPr/>
      </xdr:nvCxnSpPr>
      <xdr:spPr>
        <a:xfrm>
          <a:off x="9639300" y="180746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21589</xdr:rowOff>
    </xdr:from>
    <xdr:to>
      <xdr:col>46</xdr:col>
      <xdr:colOff>38100</xdr:colOff>
      <xdr:row>105</xdr:row>
      <xdr:rowOff>123189</xdr:rowOff>
    </xdr:to>
    <xdr:sp macro="" textlink="">
      <xdr:nvSpPr>
        <xdr:cNvPr id="478" name="楕円 477">
          <a:extLst>
            <a:ext uri="{FF2B5EF4-FFF2-40B4-BE49-F238E27FC236}">
              <a16:creationId xmlns:a16="http://schemas.microsoft.com/office/drawing/2014/main" id="{9C68B666-20A5-4F12-B5E2-D71F4101196E}"/>
            </a:ext>
          </a:extLst>
        </xdr:cNvPr>
        <xdr:cNvSpPr/>
      </xdr:nvSpPr>
      <xdr:spPr>
        <a:xfrm>
          <a:off x="8699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72389</xdr:rowOff>
    </xdr:from>
    <xdr:to>
      <xdr:col>50</xdr:col>
      <xdr:colOff>114300</xdr:colOff>
      <xdr:row>105</xdr:row>
      <xdr:rowOff>72389</xdr:rowOff>
    </xdr:to>
    <xdr:cxnSp macro="">
      <xdr:nvCxnSpPr>
        <xdr:cNvPr id="479" name="直線コネクタ 478">
          <a:extLst>
            <a:ext uri="{FF2B5EF4-FFF2-40B4-BE49-F238E27FC236}">
              <a16:creationId xmlns:a16="http://schemas.microsoft.com/office/drawing/2014/main" id="{CA2ABA59-112C-4BAD-9EEA-D2931B0D3D07}"/>
            </a:ext>
          </a:extLst>
        </xdr:cNvPr>
        <xdr:cNvCxnSpPr/>
      </xdr:nvCxnSpPr>
      <xdr:spPr>
        <a:xfrm>
          <a:off x="8750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21589</xdr:rowOff>
    </xdr:from>
    <xdr:to>
      <xdr:col>41</xdr:col>
      <xdr:colOff>101600</xdr:colOff>
      <xdr:row>105</xdr:row>
      <xdr:rowOff>123189</xdr:rowOff>
    </xdr:to>
    <xdr:sp macro="" textlink="">
      <xdr:nvSpPr>
        <xdr:cNvPr id="480" name="楕円 479">
          <a:extLst>
            <a:ext uri="{FF2B5EF4-FFF2-40B4-BE49-F238E27FC236}">
              <a16:creationId xmlns:a16="http://schemas.microsoft.com/office/drawing/2014/main" id="{0F37D9E3-C4A4-4350-8186-61958574DE3B}"/>
            </a:ext>
          </a:extLst>
        </xdr:cNvPr>
        <xdr:cNvSpPr/>
      </xdr:nvSpPr>
      <xdr:spPr>
        <a:xfrm>
          <a:off x="781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72389</xdr:rowOff>
    </xdr:from>
    <xdr:to>
      <xdr:col>45</xdr:col>
      <xdr:colOff>177800</xdr:colOff>
      <xdr:row>105</xdr:row>
      <xdr:rowOff>72389</xdr:rowOff>
    </xdr:to>
    <xdr:cxnSp macro="">
      <xdr:nvCxnSpPr>
        <xdr:cNvPr id="481" name="直線コネクタ 480">
          <a:extLst>
            <a:ext uri="{FF2B5EF4-FFF2-40B4-BE49-F238E27FC236}">
              <a16:creationId xmlns:a16="http://schemas.microsoft.com/office/drawing/2014/main" id="{0087BBE6-031E-4B4A-A249-B51DADB59606}"/>
            </a:ext>
          </a:extLst>
        </xdr:cNvPr>
        <xdr:cNvCxnSpPr/>
      </xdr:nvCxnSpPr>
      <xdr:spPr>
        <a:xfrm>
          <a:off x="7861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21589</xdr:rowOff>
    </xdr:from>
    <xdr:to>
      <xdr:col>36</xdr:col>
      <xdr:colOff>165100</xdr:colOff>
      <xdr:row>105</xdr:row>
      <xdr:rowOff>123189</xdr:rowOff>
    </xdr:to>
    <xdr:sp macro="" textlink="">
      <xdr:nvSpPr>
        <xdr:cNvPr id="482" name="楕円 481">
          <a:extLst>
            <a:ext uri="{FF2B5EF4-FFF2-40B4-BE49-F238E27FC236}">
              <a16:creationId xmlns:a16="http://schemas.microsoft.com/office/drawing/2014/main" id="{7586FD09-DAE3-48FC-B279-76E8953B15C8}"/>
            </a:ext>
          </a:extLst>
        </xdr:cNvPr>
        <xdr:cNvSpPr/>
      </xdr:nvSpPr>
      <xdr:spPr>
        <a:xfrm>
          <a:off x="692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72389</xdr:rowOff>
    </xdr:from>
    <xdr:to>
      <xdr:col>41</xdr:col>
      <xdr:colOff>50800</xdr:colOff>
      <xdr:row>105</xdr:row>
      <xdr:rowOff>72389</xdr:rowOff>
    </xdr:to>
    <xdr:cxnSp macro="">
      <xdr:nvCxnSpPr>
        <xdr:cNvPr id="483" name="直線コネクタ 482">
          <a:extLst>
            <a:ext uri="{FF2B5EF4-FFF2-40B4-BE49-F238E27FC236}">
              <a16:creationId xmlns:a16="http://schemas.microsoft.com/office/drawing/2014/main" id="{208D7408-E59B-4432-AD31-477E105E91AD}"/>
            </a:ext>
          </a:extLst>
        </xdr:cNvPr>
        <xdr:cNvCxnSpPr/>
      </xdr:nvCxnSpPr>
      <xdr:spPr>
        <a:xfrm>
          <a:off x="6972300" y="18074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a:extLst>
            <a:ext uri="{FF2B5EF4-FFF2-40B4-BE49-F238E27FC236}">
              <a16:creationId xmlns:a16="http://schemas.microsoft.com/office/drawing/2014/main" id="{329586FC-3642-4523-B6E6-9EE839EB37FA}"/>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5" name="n_2aveValue【市民会館】&#10;一人当たり面積">
          <a:extLst>
            <a:ext uri="{FF2B5EF4-FFF2-40B4-BE49-F238E27FC236}">
              <a16:creationId xmlns:a16="http://schemas.microsoft.com/office/drawing/2014/main" id="{28637FBC-962E-4D64-8A12-23947CC63A1F}"/>
            </a:ext>
          </a:extLst>
        </xdr:cNvPr>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486" name="n_3aveValue【市民会館】&#10;一人当たり面積">
          <a:extLst>
            <a:ext uri="{FF2B5EF4-FFF2-40B4-BE49-F238E27FC236}">
              <a16:creationId xmlns:a16="http://schemas.microsoft.com/office/drawing/2014/main" id="{CF42086E-3EED-4EAA-AAB3-DF09769604C1}"/>
            </a:ext>
          </a:extLst>
        </xdr:cNvPr>
        <xdr:cNvSpPr txBox="1"/>
      </xdr:nvSpPr>
      <xdr:spPr>
        <a:xfrm>
          <a:off x="7626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7" name="n_4aveValue【市民会館】&#10;一人当たり面積">
          <a:extLst>
            <a:ext uri="{FF2B5EF4-FFF2-40B4-BE49-F238E27FC236}">
              <a16:creationId xmlns:a16="http://schemas.microsoft.com/office/drawing/2014/main" id="{B71C46A8-070A-4740-96A8-2EBF32699836}"/>
            </a:ext>
          </a:extLst>
        </xdr:cNvPr>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139716</xdr:rowOff>
    </xdr:from>
    <xdr:ext cx="469744" cy="259045"/>
    <xdr:sp macro="" textlink="">
      <xdr:nvSpPr>
        <xdr:cNvPr id="488" name="n_1mainValue【市民会館】&#10;一人当たり面積">
          <a:extLst>
            <a:ext uri="{FF2B5EF4-FFF2-40B4-BE49-F238E27FC236}">
              <a16:creationId xmlns:a16="http://schemas.microsoft.com/office/drawing/2014/main" id="{B34202B3-B22C-45AD-AA86-8EB43D50499E}"/>
            </a:ext>
          </a:extLst>
        </xdr:cNvPr>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139716</xdr:rowOff>
    </xdr:from>
    <xdr:ext cx="469744" cy="259045"/>
    <xdr:sp macro="" textlink="">
      <xdr:nvSpPr>
        <xdr:cNvPr id="489" name="n_2mainValue【市民会館】&#10;一人当たり面積">
          <a:extLst>
            <a:ext uri="{FF2B5EF4-FFF2-40B4-BE49-F238E27FC236}">
              <a16:creationId xmlns:a16="http://schemas.microsoft.com/office/drawing/2014/main" id="{6F77B563-F5DE-4873-8C1A-7C41F1877DEA}"/>
            </a:ext>
          </a:extLst>
        </xdr:cNvPr>
        <xdr:cNvSpPr txBox="1"/>
      </xdr:nvSpPr>
      <xdr:spPr>
        <a:xfrm>
          <a:off x="8515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90" name="n_3mainValue【市民会館】&#10;一人当たり面積">
          <a:extLst>
            <a:ext uri="{FF2B5EF4-FFF2-40B4-BE49-F238E27FC236}">
              <a16:creationId xmlns:a16="http://schemas.microsoft.com/office/drawing/2014/main" id="{924534EA-0A1C-4A85-B02A-22D1B7C13BC7}"/>
            </a:ext>
          </a:extLst>
        </xdr:cNvPr>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139716</xdr:rowOff>
    </xdr:from>
    <xdr:ext cx="469744" cy="259045"/>
    <xdr:sp macro="" textlink="">
      <xdr:nvSpPr>
        <xdr:cNvPr id="491" name="n_4mainValue【市民会館】&#10;一人当たり面積">
          <a:extLst>
            <a:ext uri="{FF2B5EF4-FFF2-40B4-BE49-F238E27FC236}">
              <a16:creationId xmlns:a16="http://schemas.microsoft.com/office/drawing/2014/main" id="{FBFDD204-39F2-4ADA-809C-B991B570423E}"/>
            </a:ext>
          </a:extLst>
        </xdr:cNvPr>
        <xdr:cNvSpPr txBox="1"/>
      </xdr:nvSpPr>
      <xdr:spPr>
        <a:xfrm>
          <a:off x="6737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C9C7B62-81CC-4B43-BF33-DC4F020E0C3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6DFF785E-29E1-41B9-B718-FE52A9BE9C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BCF0199F-5094-4715-9236-92A8058286D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E3A14735-B486-4C2C-B285-10DDE99A58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893F5012-AADA-4887-B2F8-BD68E2C6F4E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541ECD04-AE52-4B49-9498-5E17CD9C5F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189B57FC-D963-42C1-AFFA-68A3C03C56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4F666ED6-AC27-4156-84C6-C500480423C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6BA18C67-F05B-4D3C-961C-7719BBB6BD7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5A2DF107-A468-44B8-95CB-7283F7D85A0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719BD3F5-56F5-48F2-9F23-D3F9166EEC2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D5158944-E3E4-4B22-A715-3A0B1712D0A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2FC6D257-9D40-4860-B877-7FA92DB5D56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5E6D2571-2CB0-4B7B-845B-066CA8C5CD5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A6DD7846-866F-46B1-9CA7-BFADB582F28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102AE592-A9E7-4E8C-A1D9-8E265FA7EF8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800C378D-043D-44BC-98D4-A48D307474D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279AFBBC-B14E-45E9-AE9C-5219137D4F7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CE7336BC-7945-462F-89BF-9453C917B3F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E6E47C55-89EA-4F7F-98DD-E4CB6429A5B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876F41C7-4184-4F59-A37E-D6A611D551B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FF2386A-B3E7-4901-B0B8-E7012AD6523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7AAC911F-D158-49E0-A8B8-3D98BDFCA40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547CE111-DBF0-4F06-A57C-083A7131486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8FF4C2D6-DA96-4026-BA3C-9CBE3304AD3A}"/>
            </a:ext>
          </a:extLst>
        </xdr:cNvPr>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1F26C3D-D9A9-4EF7-A231-AE869622774C}"/>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48992764-8DFD-4C72-83C0-3C445CDF6D2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5BCE7FD0-6267-4D1E-A37B-411624A6B5F5}"/>
            </a:ext>
          </a:extLst>
        </xdr:cNvPr>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B24AC4BA-1587-42C2-899B-41A8D98C055B}"/>
            </a:ext>
          </a:extLst>
        </xdr:cNvPr>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8978DB4D-9193-4325-B814-DEF04661B92A}"/>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521C377E-2553-47ED-ACAF-0545FD9E5D58}"/>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7713EA15-1482-4011-8C17-7432ABF35879}"/>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5BDCDAB6-7A91-4F04-8B24-9A33D4C969F6}"/>
            </a:ext>
          </a:extLst>
        </xdr:cNvPr>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06A71BAD-0DFD-4454-BFFC-61A631AFAFE4}"/>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9E1147EC-951A-4408-94B6-C885AE0CDD6C}"/>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5F2B9A0-51E9-4C83-8E24-763C7B6184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EE196B1-34AE-42AF-9493-DBE486B76D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C5915D5-1937-4ED0-9539-5FD899914D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CD8F1F2-3195-4572-9666-ADEA42C0F4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27843F3-A4C8-4306-B624-34E3C427963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532" name="楕円 531">
          <a:extLst>
            <a:ext uri="{FF2B5EF4-FFF2-40B4-BE49-F238E27FC236}">
              <a16:creationId xmlns:a16="http://schemas.microsoft.com/office/drawing/2014/main" id="{18CEA37A-D1C2-40AD-8622-F26866C73A5E}"/>
            </a:ext>
          </a:extLst>
        </xdr:cNvPr>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3ABC701F-6B84-4108-B796-8BC3157AE168}"/>
            </a:ext>
          </a:extLst>
        </xdr:cNvPr>
        <xdr:cNvSpPr txBox="1"/>
      </xdr:nvSpPr>
      <xdr:spPr>
        <a:xfrm>
          <a:off x="16357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101600</xdr:rowOff>
    </xdr:from>
    <xdr:to>
      <xdr:col>81</xdr:col>
      <xdr:colOff>101600</xdr:colOff>
      <xdr:row>37</xdr:row>
      <xdr:rowOff>31750</xdr:rowOff>
    </xdr:to>
    <xdr:sp macro="" textlink="">
      <xdr:nvSpPr>
        <xdr:cNvPr id="534" name="楕円 533">
          <a:extLst>
            <a:ext uri="{FF2B5EF4-FFF2-40B4-BE49-F238E27FC236}">
              <a16:creationId xmlns:a16="http://schemas.microsoft.com/office/drawing/2014/main" id="{5D3C13CF-B2F0-418C-9352-943AA59E95FF}"/>
            </a:ext>
          </a:extLst>
        </xdr:cNvPr>
        <xdr:cNvSpPr/>
      </xdr:nvSpPr>
      <xdr:spPr>
        <a:xfrm>
          <a:off x="15430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152400</xdr:rowOff>
    </xdr:from>
    <xdr:to>
      <xdr:col>85</xdr:col>
      <xdr:colOff>127000</xdr:colOff>
      <xdr:row>37</xdr:row>
      <xdr:rowOff>41910</xdr:rowOff>
    </xdr:to>
    <xdr:cxnSp macro="">
      <xdr:nvCxnSpPr>
        <xdr:cNvPr id="535" name="直線コネクタ 534">
          <a:extLst>
            <a:ext uri="{FF2B5EF4-FFF2-40B4-BE49-F238E27FC236}">
              <a16:creationId xmlns:a16="http://schemas.microsoft.com/office/drawing/2014/main" id="{2CF43C0F-151D-4FE4-89F3-ACB101D40BF4}"/>
            </a:ext>
          </a:extLst>
        </xdr:cNvPr>
        <xdr:cNvCxnSpPr/>
      </xdr:nvCxnSpPr>
      <xdr:spPr>
        <a:xfrm>
          <a:off x="15481300" y="6324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33020</xdr:rowOff>
    </xdr:from>
    <xdr:to>
      <xdr:col>76</xdr:col>
      <xdr:colOff>165100</xdr:colOff>
      <xdr:row>36</xdr:row>
      <xdr:rowOff>134620</xdr:rowOff>
    </xdr:to>
    <xdr:sp macro="" textlink="">
      <xdr:nvSpPr>
        <xdr:cNvPr id="536" name="楕円 535">
          <a:extLst>
            <a:ext uri="{FF2B5EF4-FFF2-40B4-BE49-F238E27FC236}">
              <a16:creationId xmlns:a16="http://schemas.microsoft.com/office/drawing/2014/main" id="{DBC7D259-F64C-479B-A24C-CB3EE1C102B4}"/>
            </a:ext>
          </a:extLst>
        </xdr:cNvPr>
        <xdr:cNvSpPr/>
      </xdr:nvSpPr>
      <xdr:spPr>
        <a:xfrm>
          <a:off x="14541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83820</xdr:rowOff>
    </xdr:from>
    <xdr:to>
      <xdr:col>81</xdr:col>
      <xdr:colOff>50800</xdr:colOff>
      <xdr:row>36</xdr:row>
      <xdr:rowOff>152400</xdr:rowOff>
    </xdr:to>
    <xdr:cxnSp macro="">
      <xdr:nvCxnSpPr>
        <xdr:cNvPr id="537" name="直線コネクタ 536">
          <a:extLst>
            <a:ext uri="{FF2B5EF4-FFF2-40B4-BE49-F238E27FC236}">
              <a16:creationId xmlns:a16="http://schemas.microsoft.com/office/drawing/2014/main" id="{5A929D95-C968-4187-8363-42B56002E834}"/>
            </a:ext>
          </a:extLst>
        </xdr:cNvPr>
        <xdr:cNvCxnSpPr/>
      </xdr:nvCxnSpPr>
      <xdr:spPr>
        <a:xfrm>
          <a:off x="14592300" y="6256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135890</xdr:rowOff>
    </xdr:from>
    <xdr:to>
      <xdr:col>72</xdr:col>
      <xdr:colOff>38100</xdr:colOff>
      <xdr:row>36</xdr:row>
      <xdr:rowOff>66040</xdr:rowOff>
    </xdr:to>
    <xdr:sp macro="" textlink="">
      <xdr:nvSpPr>
        <xdr:cNvPr id="538" name="楕円 537">
          <a:extLst>
            <a:ext uri="{FF2B5EF4-FFF2-40B4-BE49-F238E27FC236}">
              <a16:creationId xmlns:a16="http://schemas.microsoft.com/office/drawing/2014/main" id="{5CD0D53A-EA44-4753-BF25-D0A0B9476FDB}"/>
            </a:ext>
          </a:extLst>
        </xdr:cNvPr>
        <xdr:cNvSpPr/>
      </xdr:nvSpPr>
      <xdr:spPr>
        <a:xfrm>
          <a:off x="13652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xdr:rowOff>
    </xdr:from>
    <xdr:to>
      <xdr:col>76</xdr:col>
      <xdr:colOff>114300</xdr:colOff>
      <xdr:row>36</xdr:row>
      <xdr:rowOff>83820</xdr:rowOff>
    </xdr:to>
    <xdr:cxnSp macro="">
      <xdr:nvCxnSpPr>
        <xdr:cNvPr id="539" name="直線コネクタ 538">
          <a:extLst>
            <a:ext uri="{FF2B5EF4-FFF2-40B4-BE49-F238E27FC236}">
              <a16:creationId xmlns:a16="http://schemas.microsoft.com/office/drawing/2014/main" id="{2B41C5F9-0DF2-4F40-BA55-2540983AA0AD}"/>
            </a:ext>
          </a:extLst>
        </xdr:cNvPr>
        <xdr:cNvCxnSpPr/>
      </xdr:nvCxnSpPr>
      <xdr:spPr>
        <a:xfrm>
          <a:off x="13703300" y="6187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86360</xdr:rowOff>
    </xdr:from>
    <xdr:to>
      <xdr:col>67</xdr:col>
      <xdr:colOff>101600</xdr:colOff>
      <xdr:row>36</xdr:row>
      <xdr:rowOff>16510</xdr:rowOff>
    </xdr:to>
    <xdr:sp macro="" textlink="">
      <xdr:nvSpPr>
        <xdr:cNvPr id="540" name="楕円 539">
          <a:extLst>
            <a:ext uri="{FF2B5EF4-FFF2-40B4-BE49-F238E27FC236}">
              <a16:creationId xmlns:a16="http://schemas.microsoft.com/office/drawing/2014/main" id="{CE52617D-F106-4861-BE19-35EC6A2D1734}"/>
            </a:ext>
          </a:extLst>
        </xdr:cNvPr>
        <xdr:cNvSpPr/>
      </xdr:nvSpPr>
      <xdr:spPr>
        <a:xfrm>
          <a:off x="12763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137160</xdr:rowOff>
    </xdr:from>
    <xdr:to>
      <xdr:col>71</xdr:col>
      <xdr:colOff>177800</xdr:colOff>
      <xdr:row>36</xdr:row>
      <xdr:rowOff>15240</xdr:rowOff>
    </xdr:to>
    <xdr:cxnSp macro="">
      <xdr:nvCxnSpPr>
        <xdr:cNvPr id="541" name="直線コネクタ 540">
          <a:extLst>
            <a:ext uri="{FF2B5EF4-FFF2-40B4-BE49-F238E27FC236}">
              <a16:creationId xmlns:a16="http://schemas.microsoft.com/office/drawing/2014/main" id="{445476E8-93D3-491D-9E0D-5D325387C035}"/>
            </a:ext>
          </a:extLst>
        </xdr:cNvPr>
        <xdr:cNvCxnSpPr/>
      </xdr:nvCxnSpPr>
      <xdr:spPr>
        <a:xfrm>
          <a:off x="12814300" y="61379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75D190F3-BD07-4A2B-80D5-6911517DDA7E}"/>
            </a:ext>
          </a:extLst>
        </xdr:cNvPr>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D28DE5C6-4292-4056-94B4-9273626529D4}"/>
            </a:ext>
          </a:extLst>
        </xdr:cNvPr>
        <xdr:cNvSpPr txBox="1"/>
      </xdr:nvSpPr>
      <xdr:spPr>
        <a:xfrm>
          <a:off x="14389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69B12787-2A21-46B0-A116-E206FE03E032}"/>
            </a:ext>
          </a:extLst>
        </xdr:cNvPr>
        <xdr:cNvSpPr txBox="1"/>
      </xdr:nvSpPr>
      <xdr:spPr>
        <a:xfrm>
          <a:off x="13500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1E9A7AE5-6472-40F1-80B8-E647DF40BBC8}"/>
            </a:ext>
          </a:extLst>
        </xdr:cNvPr>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48277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9487F4F2-A3F2-40EE-87D2-199FAC5551BD}"/>
            </a:ext>
          </a:extLst>
        </xdr:cNvPr>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2B008BC5-FD97-48D1-B169-F81D1C91F1D7}"/>
            </a:ext>
          </a:extLst>
        </xdr:cNvPr>
        <xdr:cNvSpPr txBox="1"/>
      </xdr:nvSpPr>
      <xdr:spPr>
        <a:xfrm>
          <a:off x="14389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82567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16ED067B-9F51-4AF6-91F5-544E60073ACA}"/>
            </a:ext>
          </a:extLst>
        </xdr:cNvPr>
        <xdr:cNvSpPr txBox="1"/>
      </xdr:nvSpPr>
      <xdr:spPr>
        <a:xfrm>
          <a:off x="13500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33037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21C958C1-C17A-405F-A315-E7CEC67D6966}"/>
            </a:ext>
          </a:extLst>
        </xdr:cNvPr>
        <xdr:cNvSpPr txBox="1"/>
      </xdr:nvSpPr>
      <xdr:spPr>
        <a:xfrm>
          <a:off x="12611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99492DE2-2B4D-4174-8933-E0FFA665C4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4276D1E5-8109-4370-8E75-D15E39047A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6211299E-E588-4DF8-AABB-379A343F1C9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B567A03-90C7-4588-BF82-C5E1582307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9E508747-6E17-4C0F-81AF-EEBCFBF921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64BADD21-90C2-4816-A4F0-0A820A4CCB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69F877C6-5F30-47FB-9E71-480B5E5420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9DD7F47D-E00D-493C-9039-730FC51328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A43D567E-43F9-4AB7-9D02-E16AF42D558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BC20F876-58FA-4D9A-B39C-4CC37FFF45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3A072541-6DC9-4C21-BD71-06505464F15D}"/>
            </a:ext>
          </a:extLst>
        </xdr:cNvPr>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EA231E0D-A35B-4D4A-84D5-6FA055C31626}"/>
            </a:ext>
          </a:extLst>
        </xdr:cNvPr>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46CFF656-63EF-4D87-A3B5-3C27AAF4FC48}"/>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49D5E226-3AE1-4746-8796-C478902E6550}"/>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B6C19E0D-541D-4F6E-9A64-25B118B5F715}"/>
            </a:ext>
          </a:extLst>
        </xdr:cNvPr>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853ED1B7-979C-44C1-BC38-D2AAACD47BC2}"/>
            </a:ext>
          </a:extLst>
        </xdr:cNvPr>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C8C8F8A0-95AE-4472-BCB3-6ADEA1099E7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0FD5A902-D418-4F69-9E4C-F6B175F76F88}"/>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AA4CA515-B55B-4432-93AC-1533DE4F1DC5}"/>
            </a:ext>
          </a:extLst>
        </xdr:cNvPr>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5B61C5ED-3A2D-4792-A217-53DC4D9C8C8E}"/>
            </a:ext>
          </a:extLst>
        </xdr:cNvPr>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5C8C7563-6866-4D8E-8CB4-AEB60303F869}"/>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A5498913-F454-4565-B92F-C49C7B781ACC}"/>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9537AE9E-CEC9-4FFF-9162-AC903065805F}"/>
            </a:ext>
          </a:extLst>
        </xdr:cNvPr>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9CBFF1D0-E7C8-48EE-A3BB-78F59B82EE60}"/>
            </a:ext>
          </a:extLst>
        </xdr:cNvPr>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C18FE48B-9472-4811-84F3-3D934F4110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7373B7C8-5852-4696-B375-CFC351D597A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D4BB165D-1E0C-428A-9777-E10AD94B2A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FD7D0310-D14C-4139-B9EE-9545F5C1DD45}"/>
            </a:ext>
          </a:extLst>
        </xdr:cNvPr>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0361C4C8-00DE-4D20-B984-00517F87C0EC}"/>
            </a:ext>
          </a:extLst>
        </xdr:cNvPr>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33211264-E186-4D46-9EB7-C7D5394CB115}"/>
            </a:ext>
          </a:extLst>
        </xdr:cNvPr>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5DF5783-9EA4-4977-AFB3-F02DBD7BF7B1}"/>
            </a:ext>
          </a:extLst>
        </xdr:cNvPr>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2DFBBB43-81FE-4B97-BD9E-5B2F077849F7}"/>
            </a:ext>
          </a:extLst>
        </xdr:cNvPr>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2DD2EDC5-1D11-4862-855A-5F6DBE9E58A9}"/>
            </a:ext>
          </a:extLst>
        </xdr:cNvPr>
        <xdr:cNvSpPr txBox="1"/>
      </xdr:nvSpPr>
      <xdr:spPr>
        <a:xfrm>
          <a:off x="22199600" y="6517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95AB7EE0-D779-4A6E-92F1-CE3EF1BAA26E}"/>
            </a:ext>
          </a:extLst>
        </xdr:cNvPr>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4C974574-0C0D-4BD5-85EC-AD0E45B05FBB}"/>
            </a:ext>
          </a:extLst>
        </xdr:cNvPr>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52F73117-A0C4-4652-9356-3F4246E0B913}"/>
            </a:ext>
          </a:extLst>
        </xdr:cNvPr>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247883E4-582E-4E61-9078-3B7EE13CE5BD}"/>
            </a:ext>
          </a:extLst>
        </xdr:cNvPr>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5C9B9E88-8AC9-4A69-A3C5-62B131F488D0}"/>
            </a:ext>
          </a:extLst>
        </xdr:cNvPr>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CEEB848-C67C-4166-9BAD-69CCA3C8CF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6363888-72BC-4BD3-B4E3-63EFAD1A2ED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D872391-9B06-4460-BF43-295FBBF21B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4D68B19-3BD1-4291-9CC0-47E7D654D6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E4D5C6E-71D6-4F83-80B2-AA7AA2DB860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15389</xdr:rowOff>
    </xdr:from>
    <xdr:to>
      <xdr:col>116</xdr:col>
      <xdr:colOff>114300</xdr:colOff>
      <xdr:row>38</xdr:row>
      <xdr:rowOff>116989</xdr:rowOff>
    </xdr:to>
    <xdr:sp macro="" textlink="">
      <xdr:nvSpPr>
        <xdr:cNvPr id="593" name="楕円 592">
          <a:extLst>
            <a:ext uri="{FF2B5EF4-FFF2-40B4-BE49-F238E27FC236}">
              <a16:creationId xmlns:a16="http://schemas.microsoft.com/office/drawing/2014/main" id="{B1BCD45B-256E-4B67-AA28-451923293F79}"/>
            </a:ext>
          </a:extLst>
        </xdr:cNvPr>
        <xdr:cNvSpPr/>
      </xdr:nvSpPr>
      <xdr:spPr>
        <a:xfrm>
          <a:off x="22110700" y="653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38266</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1BEDF43-9421-4749-8DAD-92ADD83F90CA}"/>
            </a:ext>
          </a:extLst>
        </xdr:cNvPr>
        <xdr:cNvSpPr txBox="1"/>
      </xdr:nvSpPr>
      <xdr:spPr>
        <a:xfrm>
          <a:off x="22199600" y="638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20000</xdr:rowOff>
    </xdr:from>
    <xdr:to>
      <xdr:col>112</xdr:col>
      <xdr:colOff>38100</xdr:colOff>
      <xdr:row>38</xdr:row>
      <xdr:rowOff>121600</xdr:rowOff>
    </xdr:to>
    <xdr:sp macro="" textlink="">
      <xdr:nvSpPr>
        <xdr:cNvPr id="595" name="楕円 594">
          <a:extLst>
            <a:ext uri="{FF2B5EF4-FFF2-40B4-BE49-F238E27FC236}">
              <a16:creationId xmlns:a16="http://schemas.microsoft.com/office/drawing/2014/main" id="{0A0ABD55-08F0-4643-B0AB-CBC2BF61A1C1}"/>
            </a:ext>
          </a:extLst>
        </xdr:cNvPr>
        <xdr:cNvSpPr/>
      </xdr:nvSpPr>
      <xdr:spPr>
        <a:xfrm>
          <a:off x="21272500" y="65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66189</xdr:rowOff>
    </xdr:from>
    <xdr:to>
      <xdr:col>116</xdr:col>
      <xdr:colOff>63500</xdr:colOff>
      <xdr:row>38</xdr:row>
      <xdr:rowOff>70800</xdr:rowOff>
    </xdr:to>
    <xdr:cxnSp macro="">
      <xdr:nvCxnSpPr>
        <xdr:cNvPr id="596" name="直線コネクタ 595">
          <a:extLst>
            <a:ext uri="{FF2B5EF4-FFF2-40B4-BE49-F238E27FC236}">
              <a16:creationId xmlns:a16="http://schemas.microsoft.com/office/drawing/2014/main" id="{F32BE9BA-F7D9-4A04-9539-374D5BE778BE}"/>
            </a:ext>
          </a:extLst>
        </xdr:cNvPr>
        <xdr:cNvCxnSpPr/>
      </xdr:nvCxnSpPr>
      <xdr:spPr>
        <a:xfrm flipV="1">
          <a:off x="21323300" y="6581289"/>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20276</xdr:rowOff>
    </xdr:from>
    <xdr:to>
      <xdr:col>107</xdr:col>
      <xdr:colOff>101600</xdr:colOff>
      <xdr:row>38</xdr:row>
      <xdr:rowOff>121876</xdr:rowOff>
    </xdr:to>
    <xdr:sp macro="" textlink="">
      <xdr:nvSpPr>
        <xdr:cNvPr id="597" name="楕円 596">
          <a:extLst>
            <a:ext uri="{FF2B5EF4-FFF2-40B4-BE49-F238E27FC236}">
              <a16:creationId xmlns:a16="http://schemas.microsoft.com/office/drawing/2014/main" id="{CBA3811E-EE4E-495F-B3EA-9E621825AB1A}"/>
            </a:ext>
          </a:extLst>
        </xdr:cNvPr>
        <xdr:cNvSpPr/>
      </xdr:nvSpPr>
      <xdr:spPr>
        <a:xfrm>
          <a:off x="20383500" y="653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70800</xdr:rowOff>
    </xdr:from>
    <xdr:to>
      <xdr:col>111</xdr:col>
      <xdr:colOff>177800</xdr:colOff>
      <xdr:row>38</xdr:row>
      <xdr:rowOff>71076</xdr:rowOff>
    </xdr:to>
    <xdr:cxnSp macro="">
      <xdr:nvCxnSpPr>
        <xdr:cNvPr id="598" name="直線コネクタ 597">
          <a:extLst>
            <a:ext uri="{FF2B5EF4-FFF2-40B4-BE49-F238E27FC236}">
              <a16:creationId xmlns:a16="http://schemas.microsoft.com/office/drawing/2014/main" id="{4FF96D4F-EB51-4538-8674-5B493285D55A}"/>
            </a:ext>
          </a:extLst>
        </xdr:cNvPr>
        <xdr:cNvCxnSpPr/>
      </xdr:nvCxnSpPr>
      <xdr:spPr>
        <a:xfrm flipV="1">
          <a:off x="20434300" y="6585900"/>
          <a:ext cx="889000" cy="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23923</xdr:rowOff>
    </xdr:from>
    <xdr:to>
      <xdr:col>102</xdr:col>
      <xdr:colOff>165100</xdr:colOff>
      <xdr:row>38</xdr:row>
      <xdr:rowOff>125523</xdr:rowOff>
    </xdr:to>
    <xdr:sp macro="" textlink="">
      <xdr:nvSpPr>
        <xdr:cNvPr id="599" name="楕円 598">
          <a:extLst>
            <a:ext uri="{FF2B5EF4-FFF2-40B4-BE49-F238E27FC236}">
              <a16:creationId xmlns:a16="http://schemas.microsoft.com/office/drawing/2014/main" id="{4831FE25-392B-4635-B9A7-B956BDC19AE0}"/>
            </a:ext>
          </a:extLst>
        </xdr:cNvPr>
        <xdr:cNvSpPr/>
      </xdr:nvSpPr>
      <xdr:spPr>
        <a:xfrm>
          <a:off x="19494500" y="653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71076</xdr:rowOff>
    </xdr:from>
    <xdr:to>
      <xdr:col>107</xdr:col>
      <xdr:colOff>50800</xdr:colOff>
      <xdr:row>38</xdr:row>
      <xdr:rowOff>74723</xdr:rowOff>
    </xdr:to>
    <xdr:cxnSp macro="">
      <xdr:nvCxnSpPr>
        <xdr:cNvPr id="600" name="直線コネクタ 599">
          <a:extLst>
            <a:ext uri="{FF2B5EF4-FFF2-40B4-BE49-F238E27FC236}">
              <a16:creationId xmlns:a16="http://schemas.microsoft.com/office/drawing/2014/main" id="{0A804699-1CC5-40E9-B6AD-B37F585C9F40}"/>
            </a:ext>
          </a:extLst>
        </xdr:cNvPr>
        <xdr:cNvCxnSpPr/>
      </xdr:nvCxnSpPr>
      <xdr:spPr>
        <a:xfrm flipV="1">
          <a:off x="19545300" y="6586176"/>
          <a:ext cx="889000" cy="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10113</xdr:rowOff>
    </xdr:from>
    <xdr:to>
      <xdr:col>98</xdr:col>
      <xdr:colOff>38100</xdr:colOff>
      <xdr:row>38</xdr:row>
      <xdr:rowOff>111713</xdr:rowOff>
    </xdr:to>
    <xdr:sp macro="" textlink="">
      <xdr:nvSpPr>
        <xdr:cNvPr id="601" name="楕円 600">
          <a:extLst>
            <a:ext uri="{FF2B5EF4-FFF2-40B4-BE49-F238E27FC236}">
              <a16:creationId xmlns:a16="http://schemas.microsoft.com/office/drawing/2014/main" id="{35ED2FC3-24DF-4808-B159-B0CE00DA237B}"/>
            </a:ext>
          </a:extLst>
        </xdr:cNvPr>
        <xdr:cNvSpPr/>
      </xdr:nvSpPr>
      <xdr:spPr>
        <a:xfrm>
          <a:off x="18605500" y="65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60913</xdr:rowOff>
    </xdr:from>
    <xdr:to>
      <xdr:col>102</xdr:col>
      <xdr:colOff>114300</xdr:colOff>
      <xdr:row>38</xdr:row>
      <xdr:rowOff>74723</xdr:rowOff>
    </xdr:to>
    <xdr:cxnSp macro="">
      <xdr:nvCxnSpPr>
        <xdr:cNvPr id="602" name="直線コネクタ 601">
          <a:extLst>
            <a:ext uri="{FF2B5EF4-FFF2-40B4-BE49-F238E27FC236}">
              <a16:creationId xmlns:a16="http://schemas.microsoft.com/office/drawing/2014/main" id="{128FD101-3379-498E-9094-A98D6CDA0D6F}"/>
            </a:ext>
          </a:extLst>
        </xdr:cNvPr>
        <xdr:cNvCxnSpPr/>
      </xdr:nvCxnSpPr>
      <xdr:spPr>
        <a:xfrm>
          <a:off x="18656300" y="6576013"/>
          <a:ext cx="889000" cy="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A49B853D-769D-45C8-AF96-8C11E0130E84}"/>
            </a:ext>
          </a:extLst>
        </xdr:cNvPr>
        <xdr:cNvSpPr txBox="1"/>
      </xdr:nvSpPr>
      <xdr:spPr>
        <a:xfrm>
          <a:off x="21043411" y="66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89A08B0C-3B98-4C7F-BA73-B3A2219BBBA3}"/>
            </a:ext>
          </a:extLst>
        </xdr:cNvPr>
        <xdr:cNvSpPr txBox="1"/>
      </xdr:nvSpPr>
      <xdr:spPr>
        <a:xfrm>
          <a:off x="20167111" y="67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21E69629-E39E-41F7-93EE-4D6069580FCE}"/>
            </a:ext>
          </a:extLst>
        </xdr:cNvPr>
        <xdr:cNvSpPr txBox="1"/>
      </xdr:nvSpPr>
      <xdr:spPr>
        <a:xfrm>
          <a:off x="19278111" y="67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F55477BB-C439-4EAD-BF3C-D3CA54068116}"/>
            </a:ext>
          </a:extLst>
        </xdr:cNvPr>
        <xdr:cNvSpPr txBox="1"/>
      </xdr:nvSpPr>
      <xdr:spPr>
        <a:xfrm>
          <a:off x="18389111" y="67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138126</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874BD6CA-8B43-4201-85C0-A281F708AF05}"/>
            </a:ext>
          </a:extLst>
        </xdr:cNvPr>
        <xdr:cNvSpPr txBox="1"/>
      </xdr:nvSpPr>
      <xdr:spPr>
        <a:xfrm>
          <a:off x="21043411" y="631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138403</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15DE0AAC-CD6E-455C-BFBF-971C17B12447}"/>
            </a:ext>
          </a:extLst>
        </xdr:cNvPr>
        <xdr:cNvSpPr txBox="1"/>
      </xdr:nvSpPr>
      <xdr:spPr>
        <a:xfrm>
          <a:off x="20167111" y="631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142051</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6175BB04-CE3A-4901-8352-36E7F24FC312}"/>
            </a:ext>
          </a:extLst>
        </xdr:cNvPr>
        <xdr:cNvSpPr txBox="1"/>
      </xdr:nvSpPr>
      <xdr:spPr>
        <a:xfrm>
          <a:off x="19278111" y="631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128240</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DE9D4FD5-9F33-4D32-AE45-EB5E9A0C5A11}"/>
            </a:ext>
          </a:extLst>
        </xdr:cNvPr>
        <xdr:cNvSpPr txBox="1"/>
      </xdr:nvSpPr>
      <xdr:spPr>
        <a:xfrm>
          <a:off x="18389111" y="630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F04CA5B0-E03E-444A-BF7A-DE5639E97FA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6B4AA1F5-8AD2-440F-BDB4-9717E7B763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8E8337B4-1EF2-44BE-A6C0-186C034D32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4764D034-9740-4B34-8599-3644FC20054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91280EB-5FBE-4980-A80C-3A7279604B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F68CC675-F66C-42D2-A53B-B4968DE277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53E034B7-5B11-4941-BDF8-2C379A1B87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B989025-353B-4A66-B00B-0A5DFA09319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8AAAD9B7-E990-48BF-AB7C-0AB9F963952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BA5AC6FD-C651-4407-B67F-9E734B1D40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6F61F274-5D38-4190-B3D1-26C8CBF2EF2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629940F1-720E-4835-B0CC-EE3BE207995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28A90AAC-E862-45B5-B4DF-E8703A33297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AB83D4AD-8A75-4475-A999-5FA4C56C9D9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2589A30A-838E-45BF-A677-74C8422A850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77B00E52-58A0-4547-B6C7-59147EF25AB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D4AF0425-4898-4A3F-AFD6-179B73F788C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E26A85B8-3636-4D1B-92FB-6F3E8B90FE0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15EFA9FE-BC29-4470-8709-5036AAE4D82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4CFD7F26-F626-4918-BD71-C03F7CC833E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E8AEFA42-E96D-4194-8BAA-42CEB23163D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79145575-926E-43BD-BA3A-731996F4D8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7E87812-F308-4491-A5AD-C114A4FE911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BEFFEB17-23A0-4656-B37D-D58BDA6CB7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5EA50473-1EBA-4992-8E59-81458C8776C0}"/>
            </a:ext>
          </a:extLst>
        </xdr:cNvPr>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83E0F43F-3A8B-45E4-9406-2CCA110A8411}"/>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D627AFE3-5DCB-4996-A9A2-C9F82607EB3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18AC1F31-5DF3-4D2B-A6D3-437914CAFDE7}"/>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D6A565AB-2C80-4254-BFD7-C349E6EE779B}"/>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7C64E2C-7A16-414A-A825-143199A86D12}"/>
            </a:ext>
          </a:extLst>
        </xdr:cNvPr>
        <xdr:cNvSpPr txBox="1"/>
      </xdr:nvSpPr>
      <xdr:spPr>
        <a:xfrm>
          <a:off x="16357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12AAE1A8-69D0-4C4F-B451-0013D5BA5EC2}"/>
            </a:ext>
          </a:extLst>
        </xdr:cNvPr>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0AF4037F-4FB1-403B-84FD-CFB63DF0D2A4}"/>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85DF18D9-2674-463F-AEE9-E9D6ADCCEDEA}"/>
            </a:ext>
          </a:extLst>
        </xdr:cNvPr>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0BEEF587-5BFF-4B5A-833A-AFEDEE340E73}"/>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A641ED8A-5B25-4DDD-A63F-CCE1D3B67278}"/>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460259D-AE2A-49BA-A57C-C582E0DCAA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B0B2711-161C-4864-94A1-E606754108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C89CB20-8B46-460B-9917-D66B12A1756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F5EF8DD-F273-4CB8-97F3-304DE695B2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F904457-9AFE-45D3-9122-F611C88E79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99695</xdr:rowOff>
    </xdr:from>
    <xdr:to>
      <xdr:col>85</xdr:col>
      <xdr:colOff>177800</xdr:colOff>
      <xdr:row>60</xdr:row>
      <xdr:rowOff>29845</xdr:rowOff>
    </xdr:to>
    <xdr:sp macro="" textlink="">
      <xdr:nvSpPr>
        <xdr:cNvPr id="651" name="楕円 650">
          <a:extLst>
            <a:ext uri="{FF2B5EF4-FFF2-40B4-BE49-F238E27FC236}">
              <a16:creationId xmlns:a16="http://schemas.microsoft.com/office/drawing/2014/main" id="{4AA01A34-FB08-4B12-807E-57B302D17BEB}"/>
            </a:ext>
          </a:extLst>
        </xdr:cNvPr>
        <xdr:cNvSpPr/>
      </xdr:nvSpPr>
      <xdr:spPr>
        <a:xfrm>
          <a:off x="162687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78122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CAD9BF8D-5AE8-49A6-801A-721E392E6AB5}"/>
            </a:ext>
          </a:extLst>
        </xdr:cNvPr>
        <xdr:cNvSpPr txBox="1"/>
      </xdr:nvSpPr>
      <xdr:spPr>
        <a:xfrm>
          <a:off x="16357600"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653" name="楕円 652">
          <a:extLst>
            <a:ext uri="{FF2B5EF4-FFF2-40B4-BE49-F238E27FC236}">
              <a16:creationId xmlns:a16="http://schemas.microsoft.com/office/drawing/2014/main" id="{CD7B2312-363F-4F6F-BEDF-DA9BEE57511D}"/>
            </a:ext>
          </a:extLst>
        </xdr:cNvPr>
        <xdr:cNvSpPr/>
      </xdr:nvSpPr>
      <xdr:spPr>
        <a:xfrm>
          <a:off x="15430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150495</xdr:rowOff>
    </xdr:to>
    <xdr:cxnSp macro="">
      <xdr:nvCxnSpPr>
        <xdr:cNvPr id="654" name="直線コネクタ 653">
          <a:extLst>
            <a:ext uri="{FF2B5EF4-FFF2-40B4-BE49-F238E27FC236}">
              <a16:creationId xmlns:a16="http://schemas.microsoft.com/office/drawing/2014/main" id="{C243B260-8817-4F19-8D53-3E62521A07DB}"/>
            </a:ext>
          </a:extLst>
        </xdr:cNvPr>
        <xdr:cNvCxnSpPr/>
      </xdr:nvCxnSpPr>
      <xdr:spPr>
        <a:xfrm>
          <a:off x="15481300" y="102203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55" name="楕円 654">
          <a:extLst>
            <a:ext uri="{FF2B5EF4-FFF2-40B4-BE49-F238E27FC236}">
              <a16:creationId xmlns:a16="http://schemas.microsoft.com/office/drawing/2014/main" id="{EE716E59-F747-44B1-A800-02DFB7A44D05}"/>
            </a:ext>
          </a:extLst>
        </xdr:cNvPr>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104775</xdr:rowOff>
    </xdr:to>
    <xdr:cxnSp macro="">
      <xdr:nvCxnSpPr>
        <xdr:cNvPr id="656" name="直線コネクタ 655">
          <a:extLst>
            <a:ext uri="{FF2B5EF4-FFF2-40B4-BE49-F238E27FC236}">
              <a16:creationId xmlns:a16="http://schemas.microsoft.com/office/drawing/2014/main" id="{D2456BE9-B204-4238-9ADA-C91BA1D9A8A9}"/>
            </a:ext>
          </a:extLst>
        </xdr:cNvPr>
        <xdr:cNvCxnSpPr/>
      </xdr:nvCxnSpPr>
      <xdr:spPr>
        <a:xfrm>
          <a:off x="14592300" y="101955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57" name="楕円 656">
          <a:extLst>
            <a:ext uri="{FF2B5EF4-FFF2-40B4-BE49-F238E27FC236}">
              <a16:creationId xmlns:a16="http://schemas.microsoft.com/office/drawing/2014/main" id="{2D959B2F-88DB-4B20-B644-FD00FBC85A15}"/>
            </a:ext>
          </a:extLst>
        </xdr:cNvPr>
        <xdr:cNvSpPr/>
      </xdr:nvSpPr>
      <xdr:spPr>
        <a:xfrm>
          <a:off x="1365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80010</xdr:rowOff>
    </xdr:to>
    <xdr:cxnSp macro="">
      <xdr:nvCxnSpPr>
        <xdr:cNvPr id="658" name="直線コネクタ 657">
          <a:extLst>
            <a:ext uri="{FF2B5EF4-FFF2-40B4-BE49-F238E27FC236}">
              <a16:creationId xmlns:a16="http://schemas.microsoft.com/office/drawing/2014/main" id="{C5696F76-BE92-459D-8DBA-8AAD01F21F8F}"/>
            </a:ext>
          </a:extLst>
        </xdr:cNvPr>
        <xdr:cNvCxnSpPr/>
      </xdr:nvCxnSpPr>
      <xdr:spPr>
        <a:xfrm>
          <a:off x="13703300" y="10161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659" name="楕円 658">
          <a:extLst>
            <a:ext uri="{FF2B5EF4-FFF2-40B4-BE49-F238E27FC236}">
              <a16:creationId xmlns:a16="http://schemas.microsoft.com/office/drawing/2014/main" id="{863DEF8C-A547-43DB-9F75-044DD0309753}"/>
            </a:ext>
          </a:extLst>
        </xdr:cNvPr>
        <xdr:cNvSpPr/>
      </xdr:nvSpPr>
      <xdr:spPr>
        <a:xfrm>
          <a:off x="12763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59</xdr:row>
      <xdr:rowOff>45720</xdr:rowOff>
    </xdr:to>
    <xdr:cxnSp macro="">
      <xdr:nvCxnSpPr>
        <xdr:cNvPr id="660" name="直線コネクタ 659">
          <a:extLst>
            <a:ext uri="{FF2B5EF4-FFF2-40B4-BE49-F238E27FC236}">
              <a16:creationId xmlns:a16="http://schemas.microsoft.com/office/drawing/2014/main" id="{FAF42F13-FDAB-4095-9094-C3C7441974CA}"/>
            </a:ext>
          </a:extLst>
        </xdr:cNvPr>
        <xdr:cNvCxnSpPr/>
      </xdr:nvCxnSpPr>
      <xdr:spPr>
        <a:xfrm>
          <a:off x="12814300" y="10161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41357473-77C2-46EB-A9A0-C20BC8B42272}"/>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31A59EA2-0C1E-43D1-9D10-4C5F385B6508}"/>
            </a:ext>
          </a:extLst>
        </xdr:cNvPr>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37C1733A-9460-4FAA-B12F-C913EAC8632B}"/>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6B2E91FC-2315-434A-B459-7D0C2BD7B24A}"/>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146702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24248E65-15CD-42CD-9548-E3B070C7FD9B}"/>
            </a:ext>
          </a:extLst>
        </xdr:cNvPr>
        <xdr:cNvSpPr txBox="1"/>
      </xdr:nvSpPr>
      <xdr:spPr>
        <a:xfrm>
          <a:off x="152660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8084BA15-4A6D-4903-90C8-05A0B5565114}"/>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87647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FC8A8944-28ED-4767-B22C-AC06785CB1D6}"/>
            </a:ext>
          </a:extLst>
        </xdr:cNvPr>
        <xdr:cNvSpPr txBox="1"/>
      </xdr:nvSpPr>
      <xdr:spPr>
        <a:xfrm>
          <a:off x="13500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D6CBCCD6-4BE6-4535-A4BA-E9A8CCE97584}"/>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5D042217-7F38-45DC-8B5C-ED5F76DCD7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8329DAE-B2CC-4C3B-B873-F5EEF2E91F3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8478016F-7D07-4380-B525-4611F0B8171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7AF878E3-2F98-4286-B78D-6969D5749F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AFE0542C-A07C-4550-BE25-1A600DAFE0B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BA0A65B5-401D-4C01-B77A-255FCCEB49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2AAD78B6-4B89-4244-BE3C-03FE1AF127B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56659C54-F67F-4305-91AD-266CF9679C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22E98F86-504C-461D-AF3A-BE0E38A5192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1A01C09C-E7B3-4FD5-A2CF-868206A87B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52887F30-5353-4B77-863C-1E42C1B56D17}"/>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C1B7D033-B7BE-40DD-B551-56DE85B845D3}"/>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DA9C20F8-7D21-45BF-A59C-DB617A380E3D}"/>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2824E634-0F5C-47E7-BDF6-76A6D5C4AD86}"/>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D5A4A767-A01B-4A1F-879C-504A55AA26F2}"/>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8AFE47FB-51F2-4802-997B-110943016973}"/>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723C24F7-4E36-44E4-8233-242C9BCE864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F5C4D2B1-18C2-4569-8F36-A84492F9A62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53771C73-9848-4314-94C3-573708799E9F}"/>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3E0F982D-C3C3-4D8B-ADCC-CD8B0B065CE2}"/>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95D31231-20E7-4822-B0F0-BB2F323AB492}"/>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CC482EAA-54DE-45DD-8C62-5E9B97DD7D3F}"/>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6F51C278-C503-45C1-B396-57823479DD9B}"/>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114737EF-E6F4-4A93-B779-855F79442991}"/>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DD093772-EE77-447C-986B-2855007461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4F675241-A028-4F9B-B8A3-24FCFF3761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9C8F10CA-1035-472E-ACEA-95D8F71794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D1D9D51F-A583-4AB2-AB6A-96A1BCA9FF96}"/>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77067DE3-78D0-4C93-B174-C90E308E3401}"/>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8D55D3BC-B244-4151-82CF-E1DB7AD209DB}"/>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7DA52C1C-3852-4CA9-AC55-E361256A757D}"/>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042D67B5-DA21-4330-8547-0AB0615C7A7D}"/>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A519E92F-4095-4337-9774-BC4A1E3E1356}"/>
            </a:ext>
          </a:extLst>
        </xdr:cNvPr>
        <xdr:cNvSpPr txBox="1"/>
      </xdr:nvSpPr>
      <xdr:spPr>
        <a:xfrm>
          <a:off x="22199600" y="102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BCBB027E-BA4D-4011-961B-18671B64A3B0}"/>
            </a:ext>
          </a:extLst>
        </xdr:cNvPr>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016359FD-8D29-43C6-8B5B-73872F5EAC8B}"/>
            </a:ext>
          </a:extLst>
        </xdr:cNvPr>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4CC31723-33D0-47A5-8203-0F2EC6F380F7}"/>
            </a:ext>
          </a:extLst>
        </xdr:cNvPr>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584E98B2-1FC3-4E17-8F6D-B7A87A60C973}"/>
            </a:ext>
          </a:extLst>
        </xdr:cNvPr>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0EF1491F-1714-435C-8D47-3F50AA4CFD27}"/>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3C13758-F3E5-4B2B-A3C1-F9AD341AB71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6753593-8529-470C-8AB3-EAB034BA901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1F9289A1-DD3F-45FB-93E5-4DD498F660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A419112-E77C-4A07-89E4-D1EB3377CEC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A0D234D1-7B31-46EF-86CD-1D523187C4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149225</xdr:rowOff>
    </xdr:from>
    <xdr:to>
      <xdr:col>116</xdr:col>
      <xdr:colOff>114300</xdr:colOff>
      <xdr:row>63</xdr:row>
      <xdr:rowOff>79375</xdr:rowOff>
    </xdr:to>
    <xdr:sp macro="" textlink="">
      <xdr:nvSpPr>
        <xdr:cNvPr id="712" name="楕円 711">
          <a:extLst>
            <a:ext uri="{FF2B5EF4-FFF2-40B4-BE49-F238E27FC236}">
              <a16:creationId xmlns:a16="http://schemas.microsoft.com/office/drawing/2014/main" id="{43098758-2E97-4EC0-ADE6-EEC51407BDFE}"/>
            </a:ext>
          </a:extLst>
        </xdr:cNvPr>
        <xdr:cNvSpPr/>
      </xdr:nvSpPr>
      <xdr:spPr>
        <a:xfrm>
          <a:off x="221107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127652</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9329F092-6033-45AA-8AF9-BC896B8151DB}"/>
            </a:ext>
          </a:extLst>
        </xdr:cNvPr>
        <xdr:cNvSpPr txBox="1"/>
      </xdr:nvSpPr>
      <xdr:spPr>
        <a:xfrm>
          <a:off x="22199600"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149225</xdr:rowOff>
    </xdr:from>
    <xdr:to>
      <xdr:col>112</xdr:col>
      <xdr:colOff>38100</xdr:colOff>
      <xdr:row>63</xdr:row>
      <xdr:rowOff>79375</xdr:rowOff>
    </xdr:to>
    <xdr:sp macro="" textlink="">
      <xdr:nvSpPr>
        <xdr:cNvPr id="714" name="楕円 713">
          <a:extLst>
            <a:ext uri="{FF2B5EF4-FFF2-40B4-BE49-F238E27FC236}">
              <a16:creationId xmlns:a16="http://schemas.microsoft.com/office/drawing/2014/main" id="{F7048943-06BD-4235-9753-E301FD7C6881}"/>
            </a:ext>
          </a:extLst>
        </xdr:cNvPr>
        <xdr:cNvSpPr/>
      </xdr:nvSpPr>
      <xdr:spPr>
        <a:xfrm>
          <a:off x="21272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28575</xdr:rowOff>
    </xdr:from>
    <xdr:to>
      <xdr:col>116</xdr:col>
      <xdr:colOff>63500</xdr:colOff>
      <xdr:row>63</xdr:row>
      <xdr:rowOff>28575</xdr:rowOff>
    </xdr:to>
    <xdr:cxnSp macro="">
      <xdr:nvCxnSpPr>
        <xdr:cNvPr id="715" name="直線コネクタ 714">
          <a:extLst>
            <a:ext uri="{FF2B5EF4-FFF2-40B4-BE49-F238E27FC236}">
              <a16:creationId xmlns:a16="http://schemas.microsoft.com/office/drawing/2014/main" id="{C121A4C4-290E-485A-9FB8-E1CA41122CFF}"/>
            </a:ext>
          </a:extLst>
        </xdr:cNvPr>
        <xdr:cNvCxnSpPr/>
      </xdr:nvCxnSpPr>
      <xdr:spPr>
        <a:xfrm>
          <a:off x="21323300" y="10829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149225</xdr:rowOff>
    </xdr:from>
    <xdr:to>
      <xdr:col>107</xdr:col>
      <xdr:colOff>101600</xdr:colOff>
      <xdr:row>63</xdr:row>
      <xdr:rowOff>79375</xdr:rowOff>
    </xdr:to>
    <xdr:sp macro="" textlink="">
      <xdr:nvSpPr>
        <xdr:cNvPr id="716" name="楕円 715">
          <a:extLst>
            <a:ext uri="{FF2B5EF4-FFF2-40B4-BE49-F238E27FC236}">
              <a16:creationId xmlns:a16="http://schemas.microsoft.com/office/drawing/2014/main" id="{06A47681-7F40-42F3-BD69-763F1C7168A6}"/>
            </a:ext>
          </a:extLst>
        </xdr:cNvPr>
        <xdr:cNvSpPr/>
      </xdr:nvSpPr>
      <xdr:spPr>
        <a:xfrm>
          <a:off x="20383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28575</xdr:rowOff>
    </xdr:from>
    <xdr:to>
      <xdr:col>111</xdr:col>
      <xdr:colOff>177800</xdr:colOff>
      <xdr:row>63</xdr:row>
      <xdr:rowOff>28575</xdr:rowOff>
    </xdr:to>
    <xdr:cxnSp macro="">
      <xdr:nvCxnSpPr>
        <xdr:cNvPr id="717" name="直線コネクタ 716">
          <a:extLst>
            <a:ext uri="{FF2B5EF4-FFF2-40B4-BE49-F238E27FC236}">
              <a16:creationId xmlns:a16="http://schemas.microsoft.com/office/drawing/2014/main" id="{96140F83-3BFA-47D5-A441-7DBB7B067C50}"/>
            </a:ext>
          </a:extLst>
        </xdr:cNvPr>
        <xdr:cNvCxnSpPr/>
      </xdr:nvCxnSpPr>
      <xdr:spPr>
        <a:xfrm>
          <a:off x="20434300" y="1082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149225</xdr:rowOff>
    </xdr:from>
    <xdr:to>
      <xdr:col>102</xdr:col>
      <xdr:colOff>165100</xdr:colOff>
      <xdr:row>63</xdr:row>
      <xdr:rowOff>79375</xdr:rowOff>
    </xdr:to>
    <xdr:sp macro="" textlink="">
      <xdr:nvSpPr>
        <xdr:cNvPr id="718" name="楕円 717">
          <a:extLst>
            <a:ext uri="{FF2B5EF4-FFF2-40B4-BE49-F238E27FC236}">
              <a16:creationId xmlns:a16="http://schemas.microsoft.com/office/drawing/2014/main" id="{326FEDE9-AFC9-460C-87D0-99D80F6AA2C4}"/>
            </a:ext>
          </a:extLst>
        </xdr:cNvPr>
        <xdr:cNvSpPr/>
      </xdr:nvSpPr>
      <xdr:spPr>
        <a:xfrm>
          <a:off x="19494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28575</xdr:rowOff>
    </xdr:from>
    <xdr:to>
      <xdr:col>107</xdr:col>
      <xdr:colOff>50800</xdr:colOff>
      <xdr:row>63</xdr:row>
      <xdr:rowOff>28575</xdr:rowOff>
    </xdr:to>
    <xdr:cxnSp macro="">
      <xdr:nvCxnSpPr>
        <xdr:cNvPr id="719" name="直線コネクタ 718">
          <a:extLst>
            <a:ext uri="{FF2B5EF4-FFF2-40B4-BE49-F238E27FC236}">
              <a16:creationId xmlns:a16="http://schemas.microsoft.com/office/drawing/2014/main" id="{9F42B16F-E768-4F81-AE12-30C816D61E84}"/>
            </a:ext>
          </a:extLst>
        </xdr:cNvPr>
        <xdr:cNvCxnSpPr/>
      </xdr:nvCxnSpPr>
      <xdr:spPr>
        <a:xfrm>
          <a:off x="19545300" y="1082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149225</xdr:rowOff>
    </xdr:from>
    <xdr:to>
      <xdr:col>98</xdr:col>
      <xdr:colOff>38100</xdr:colOff>
      <xdr:row>63</xdr:row>
      <xdr:rowOff>79375</xdr:rowOff>
    </xdr:to>
    <xdr:sp macro="" textlink="">
      <xdr:nvSpPr>
        <xdr:cNvPr id="720" name="楕円 719">
          <a:extLst>
            <a:ext uri="{FF2B5EF4-FFF2-40B4-BE49-F238E27FC236}">
              <a16:creationId xmlns:a16="http://schemas.microsoft.com/office/drawing/2014/main" id="{3157D14E-45AA-4039-BE61-46E64AEEC684}"/>
            </a:ext>
          </a:extLst>
        </xdr:cNvPr>
        <xdr:cNvSpPr/>
      </xdr:nvSpPr>
      <xdr:spPr>
        <a:xfrm>
          <a:off x="18605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28575</xdr:rowOff>
    </xdr:from>
    <xdr:to>
      <xdr:col>102</xdr:col>
      <xdr:colOff>114300</xdr:colOff>
      <xdr:row>63</xdr:row>
      <xdr:rowOff>28575</xdr:rowOff>
    </xdr:to>
    <xdr:cxnSp macro="">
      <xdr:nvCxnSpPr>
        <xdr:cNvPr id="721" name="直線コネクタ 720">
          <a:extLst>
            <a:ext uri="{FF2B5EF4-FFF2-40B4-BE49-F238E27FC236}">
              <a16:creationId xmlns:a16="http://schemas.microsoft.com/office/drawing/2014/main" id="{18B67BDC-FA52-462F-9D53-429FECEB1DBF}"/>
            </a:ext>
          </a:extLst>
        </xdr:cNvPr>
        <xdr:cNvCxnSpPr/>
      </xdr:nvCxnSpPr>
      <xdr:spPr>
        <a:xfrm>
          <a:off x="18656300" y="1082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722" name="n_1aveValue【保健センター・保健所】&#10;一人当たり面積">
          <a:extLst>
            <a:ext uri="{FF2B5EF4-FFF2-40B4-BE49-F238E27FC236}">
              <a16:creationId xmlns:a16="http://schemas.microsoft.com/office/drawing/2014/main" id="{80B2A52C-7AD3-45F9-8BD1-F94C37C49F93}"/>
            </a:ext>
          </a:extLst>
        </xdr:cNvPr>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723" name="n_2aveValue【保健センター・保健所】&#10;一人当たり面積">
          <a:extLst>
            <a:ext uri="{FF2B5EF4-FFF2-40B4-BE49-F238E27FC236}">
              <a16:creationId xmlns:a16="http://schemas.microsoft.com/office/drawing/2014/main" id="{3479728F-F2BC-4362-BF43-89C4F1282068}"/>
            </a:ext>
          </a:extLst>
        </xdr:cNvPr>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724" name="n_3aveValue【保健センター・保健所】&#10;一人当たり面積">
          <a:extLst>
            <a:ext uri="{FF2B5EF4-FFF2-40B4-BE49-F238E27FC236}">
              <a16:creationId xmlns:a16="http://schemas.microsoft.com/office/drawing/2014/main" id="{698F46CC-8336-4341-8A30-8D7F2C75793A}"/>
            </a:ext>
          </a:extLst>
        </xdr:cNvPr>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725" name="n_4aveValue【保健センター・保健所】&#10;一人当たり面積">
          <a:extLst>
            <a:ext uri="{FF2B5EF4-FFF2-40B4-BE49-F238E27FC236}">
              <a16:creationId xmlns:a16="http://schemas.microsoft.com/office/drawing/2014/main" id="{54E928BA-267B-46B5-A5D9-A5914FB6EE1A}"/>
            </a:ext>
          </a:extLst>
        </xdr:cNvPr>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70502</xdr:rowOff>
    </xdr:from>
    <xdr:ext cx="469744" cy="259045"/>
    <xdr:sp macro="" textlink="">
      <xdr:nvSpPr>
        <xdr:cNvPr id="726" name="n_1mainValue【保健センター・保健所】&#10;一人当たり面積">
          <a:extLst>
            <a:ext uri="{FF2B5EF4-FFF2-40B4-BE49-F238E27FC236}">
              <a16:creationId xmlns:a16="http://schemas.microsoft.com/office/drawing/2014/main" id="{FA949845-CDE4-4AA9-88BF-604391CF7661}"/>
            </a:ext>
          </a:extLst>
        </xdr:cNvPr>
        <xdr:cNvSpPr txBox="1"/>
      </xdr:nvSpPr>
      <xdr:spPr>
        <a:xfrm>
          <a:off x="210757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70502</xdr:rowOff>
    </xdr:from>
    <xdr:ext cx="469744" cy="259045"/>
    <xdr:sp macro="" textlink="">
      <xdr:nvSpPr>
        <xdr:cNvPr id="727" name="n_2mainValue【保健センター・保健所】&#10;一人当たり面積">
          <a:extLst>
            <a:ext uri="{FF2B5EF4-FFF2-40B4-BE49-F238E27FC236}">
              <a16:creationId xmlns:a16="http://schemas.microsoft.com/office/drawing/2014/main" id="{D3DC44F1-6BD9-4F2A-8656-82263ABFB5BF}"/>
            </a:ext>
          </a:extLst>
        </xdr:cNvPr>
        <xdr:cNvSpPr txBox="1"/>
      </xdr:nvSpPr>
      <xdr:spPr>
        <a:xfrm>
          <a:off x="20199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70502</xdr:rowOff>
    </xdr:from>
    <xdr:ext cx="469744" cy="259045"/>
    <xdr:sp macro="" textlink="">
      <xdr:nvSpPr>
        <xdr:cNvPr id="728" name="n_3mainValue【保健センター・保健所】&#10;一人当たり面積">
          <a:extLst>
            <a:ext uri="{FF2B5EF4-FFF2-40B4-BE49-F238E27FC236}">
              <a16:creationId xmlns:a16="http://schemas.microsoft.com/office/drawing/2014/main" id="{1B76245D-3519-44F8-BAE6-392F609C6F01}"/>
            </a:ext>
          </a:extLst>
        </xdr:cNvPr>
        <xdr:cNvSpPr txBox="1"/>
      </xdr:nvSpPr>
      <xdr:spPr>
        <a:xfrm>
          <a:off x="19310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70502</xdr:rowOff>
    </xdr:from>
    <xdr:ext cx="469744" cy="259045"/>
    <xdr:sp macro="" textlink="">
      <xdr:nvSpPr>
        <xdr:cNvPr id="729" name="n_4mainValue【保健センター・保健所】&#10;一人当たり面積">
          <a:extLst>
            <a:ext uri="{FF2B5EF4-FFF2-40B4-BE49-F238E27FC236}">
              <a16:creationId xmlns:a16="http://schemas.microsoft.com/office/drawing/2014/main" id="{F6F32779-48B4-4D46-8A74-3F91DB0667DC}"/>
            </a:ext>
          </a:extLst>
        </xdr:cNvPr>
        <xdr:cNvSpPr txBox="1"/>
      </xdr:nvSpPr>
      <xdr:spPr>
        <a:xfrm>
          <a:off x="18421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E8CF6D6D-D132-493D-B8BF-7D3025E072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DF072132-EAFC-4D04-8402-ED9F610F498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26059364-801B-426F-AA35-F5985BEEF53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EF1C1A67-B51F-41AF-A3B3-532676BA27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EFDC2332-7071-4403-97F4-052FDAD3B1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6872D97B-656C-4E92-836E-276F1E8D64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FB17EFCD-869C-4EB6-9F73-58693010EC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C690C170-7081-4AD9-B20F-AC6D3442FC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1B92775F-8681-418C-8CA3-EA4A5DB0BB2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6DD9E858-FCA3-4760-BE7B-B641CD027F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18DCF6EC-6F6A-4E36-A767-80B644D7C85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A6F13D3B-93D5-4A08-B73B-5D9EAD45C9D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A3C62B63-C910-436D-B10A-E32DCC335EF9}"/>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89FFB281-7880-42EF-81EA-149D1F584F4D}"/>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9A462CEC-7CC6-4A55-81EB-BC37887BF62D}"/>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E7DE2D7B-CEF2-4EBD-AD72-80344C27747E}"/>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481CA8CC-E0A3-4743-A09E-A2DA219F31D8}"/>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A5CC5737-B89A-44EA-B87D-33020FB08CE6}"/>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0CF24BBD-E8DF-4588-8043-C1C4ADC70BE4}"/>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DA101315-1FA5-4383-B86A-AA734E9700A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6F14A07C-5DAB-482B-A9A4-C6F4573A23A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9C68790B-7D6A-4492-986D-6EB93C41270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39540A12-4461-46BE-B91B-AE21795D7511}"/>
            </a:ext>
          </a:extLst>
        </xdr:cNvPr>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7F27A2D8-A75A-43F2-B50D-C0831C2648B0}"/>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2DF78606-3A0C-45D5-986B-F64A787851EA}"/>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F20CECA0-D6E8-416F-AAEC-2CB513F4FA9C}"/>
            </a:ext>
          </a:extLst>
        </xdr:cNvPr>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728987FA-F5B5-4272-9431-022B0FD70A23}"/>
            </a:ext>
          </a:extLst>
        </xdr:cNvPr>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AE56592D-3EB6-4FC1-8577-199C822B768D}"/>
            </a:ext>
          </a:extLst>
        </xdr:cNvPr>
        <xdr:cNvSpPr txBox="1"/>
      </xdr:nvSpPr>
      <xdr:spPr>
        <a:xfrm>
          <a:off x="16357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10D358B6-09D1-4264-A2E7-7DB19473BC20}"/>
            </a:ext>
          </a:extLst>
        </xdr:cNvPr>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CA63F531-9D7F-4F9D-8E77-F9DC2FD5A255}"/>
            </a:ext>
          </a:extLst>
        </xdr:cNvPr>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EF566E1D-569A-4E22-9727-CAD39DB54EFB}"/>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0DD5463D-0F69-45CE-9B27-8D91F7D4DBE1}"/>
            </a:ext>
          </a:extLst>
        </xdr:cNvPr>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C7E6EB4A-9969-45A0-8BA7-10B5E086A6C8}"/>
            </a:ext>
          </a:extLst>
        </xdr:cNvPr>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4361913-E150-4A17-88F0-3ECC32AE176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34BB740-3833-4732-8FEE-BC0E7EDBC4A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3C1B816-43B5-4A6B-968A-32AB85EF984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F196D576-2BD2-41A9-AE7A-2D8C46FA8DD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6F54A520-0D82-4C6D-8FFF-B3E8CDE603F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19304</xdr:rowOff>
    </xdr:from>
    <xdr:to>
      <xdr:col>85</xdr:col>
      <xdr:colOff>177800</xdr:colOff>
      <xdr:row>82</xdr:row>
      <xdr:rowOff>120904</xdr:rowOff>
    </xdr:to>
    <xdr:sp macro="" textlink="">
      <xdr:nvSpPr>
        <xdr:cNvPr id="768" name="楕円 767">
          <a:extLst>
            <a:ext uri="{FF2B5EF4-FFF2-40B4-BE49-F238E27FC236}">
              <a16:creationId xmlns:a16="http://schemas.microsoft.com/office/drawing/2014/main" id="{D9420498-FE7B-4626-8E68-2B2149930A58}"/>
            </a:ext>
          </a:extLst>
        </xdr:cNvPr>
        <xdr:cNvSpPr/>
      </xdr:nvSpPr>
      <xdr:spPr>
        <a:xfrm>
          <a:off x="162687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42181</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D9A45CAE-171A-4F31-9598-9502FCD214D5}"/>
            </a:ext>
          </a:extLst>
        </xdr:cNvPr>
        <xdr:cNvSpPr txBox="1"/>
      </xdr:nvSpPr>
      <xdr:spPr>
        <a:xfrm>
          <a:off x="16357600" y="1392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49022</xdr:rowOff>
    </xdr:from>
    <xdr:to>
      <xdr:col>81</xdr:col>
      <xdr:colOff>101600</xdr:colOff>
      <xdr:row>82</xdr:row>
      <xdr:rowOff>150622</xdr:rowOff>
    </xdr:to>
    <xdr:sp macro="" textlink="">
      <xdr:nvSpPr>
        <xdr:cNvPr id="770" name="楕円 769">
          <a:extLst>
            <a:ext uri="{FF2B5EF4-FFF2-40B4-BE49-F238E27FC236}">
              <a16:creationId xmlns:a16="http://schemas.microsoft.com/office/drawing/2014/main" id="{6C8E37CD-0BB3-4D65-BB55-5283D6F00AA3}"/>
            </a:ext>
          </a:extLst>
        </xdr:cNvPr>
        <xdr:cNvSpPr/>
      </xdr:nvSpPr>
      <xdr:spPr>
        <a:xfrm>
          <a:off x="15430500" y="141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70104</xdr:rowOff>
    </xdr:from>
    <xdr:to>
      <xdr:col>85</xdr:col>
      <xdr:colOff>127000</xdr:colOff>
      <xdr:row>82</xdr:row>
      <xdr:rowOff>99822</xdr:rowOff>
    </xdr:to>
    <xdr:cxnSp macro="">
      <xdr:nvCxnSpPr>
        <xdr:cNvPr id="771" name="直線コネクタ 770">
          <a:extLst>
            <a:ext uri="{FF2B5EF4-FFF2-40B4-BE49-F238E27FC236}">
              <a16:creationId xmlns:a16="http://schemas.microsoft.com/office/drawing/2014/main" id="{0F83F267-7FD5-4DB9-BBC5-AABEE65B851E}"/>
            </a:ext>
          </a:extLst>
        </xdr:cNvPr>
        <xdr:cNvCxnSpPr/>
      </xdr:nvCxnSpPr>
      <xdr:spPr>
        <a:xfrm flipV="1">
          <a:off x="15481300" y="1412900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142748</xdr:rowOff>
    </xdr:from>
    <xdr:to>
      <xdr:col>76</xdr:col>
      <xdr:colOff>165100</xdr:colOff>
      <xdr:row>82</xdr:row>
      <xdr:rowOff>72898</xdr:rowOff>
    </xdr:to>
    <xdr:sp macro="" textlink="">
      <xdr:nvSpPr>
        <xdr:cNvPr id="772" name="楕円 771">
          <a:extLst>
            <a:ext uri="{FF2B5EF4-FFF2-40B4-BE49-F238E27FC236}">
              <a16:creationId xmlns:a16="http://schemas.microsoft.com/office/drawing/2014/main" id="{5EE64062-E522-40EA-A9C6-26D6DA98492A}"/>
            </a:ext>
          </a:extLst>
        </xdr:cNvPr>
        <xdr:cNvSpPr/>
      </xdr:nvSpPr>
      <xdr:spPr>
        <a:xfrm>
          <a:off x="14541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22098</xdr:rowOff>
    </xdr:from>
    <xdr:to>
      <xdr:col>81</xdr:col>
      <xdr:colOff>50800</xdr:colOff>
      <xdr:row>82</xdr:row>
      <xdr:rowOff>99822</xdr:rowOff>
    </xdr:to>
    <xdr:cxnSp macro="">
      <xdr:nvCxnSpPr>
        <xdr:cNvPr id="773" name="直線コネクタ 772">
          <a:extLst>
            <a:ext uri="{FF2B5EF4-FFF2-40B4-BE49-F238E27FC236}">
              <a16:creationId xmlns:a16="http://schemas.microsoft.com/office/drawing/2014/main" id="{340B55F0-8E33-44ED-8353-36C6770127B5}"/>
            </a:ext>
          </a:extLst>
        </xdr:cNvPr>
        <xdr:cNvCxnSpPr/>
      </xdr:nvCxnSpPr>
      <xdr:spPr>
        <a:xfrm>
          <a:off x="14592300" y="1408099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85598</xdr:rowOff>
    </xdr:from>
    <xdr:to>
      <xdr:col>72</xdr:col>
      <xdr:colOff>38100</xdr:colOff>
      <xdr:row>82</xdr:row>
      <xdr:rowOff>15748</xdr:rowOff>
    </xdr:to>
    <xdr:sp macro="" textlink="">
      <xdr:nvSpPr>
        <xdr:cNvPr id="774" name="楕円 773">
          <a:extLst>
            <a:ext uri="{FF2B5EF4-FFF2-40B4-BE49-F238E27FC236}">
              <a16:creationId xmlns:a16="http://schemas.microsoft.com/office/drawing/2014/main" id="{816099C1-C101-48C1-8D3E-90B6FAECE06D}"/>
            </a:ext>
          </a:extLst>
        </xdr:cNvPr>
        <xdr:cNvSpPr/>
      </xdr:nvSpPr>
      <xdr:spPr>
        <a:xfrm>
          <a:off x="13652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136398</xdr:rowOff>
    </xdr:from>
    <xdr:to>
      <xdr:col>76</xdr:col>
      <xdr:colOff>114300</xdr:colOff>
      <xdr:row>82</xdr:row>
      <xdr:rowOff>22098</xdr:rowOff>
    </xdr:to>
    <xdr:cxnSp macro="">
      <xdr:nvCxnSpPr>
        <xdr:cNvPr id="775" name="直線コネクタ 774">
          <a:extLst>
            <a:ext uri="{FF2B5EF4-FFF2-40B4-BE49-F238E27FC236}">
              <a16:creationId xmlns:a16="http://schemas.microsoft.com/office/drawing/2014/main" id="{DC94A658-A5A2-4292-8132-486EE4AE3B61}"/>
            </a:ext>
          </a:extLst>
        </xdr:cNvPr>
        <xdr:cNvCxnSpPr/>
      </xdr:nvCxnSpPr>
      <xdr:spPr>
        <a:xfrm>
          <a:off x="13703300" y="1402384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28448</xdr:rowOff>
    </xdr:from>
    <xdr:to>
      <xdr:col>67</xdr:col>
      <xdr:colOff>101600</xdr:colOff>
      <xdr:row>81</xdr:row>
      <xdr:rowOff>130048</xdr:rowOff>
    </xdr:to>
    <xdr:sp macro="" textlink="">
      <xdr:nvSpPr>
        <xdr:cNvPr id="776" name="楕円 775">
          <a:extLst>
            <a:ext uri="{FF2B5EF4-FFF2-40B4-BE49-F238E27FC236}">
              <a16:creationId xmlns:a16="http://schemas.microsoft.com/office/drawing/2014/main" id="{41408D3E-476F-446D-8556-76717364078E}"/>
            </a:ext>
          </a:extLst>
        </xdr:cNvPr>
        <xdr:cNvSpPr/>
      </xdr:nvSpPr>
      <xdr:spPr>
        <a:xfrm>
          <a:off x="12763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79248</xdr:rowOff>
    </xdr:from>
    <xdr:to>
      <xdr:col>71</xdr:col>
      <xdr:colOff>177800</xdr:colOff>
      <xdr:row>81</xdr:row>
      <xdr:rowOff>136398</xdr:rowOff>
    </xdr:to>
    <xdr:cxnSp macro="">
      <xdr:nvCxnSpPr>
        <xdr:cNvPr id="777" name="直線コネクタ 776">
          <a:extLst>
            <a:ext uri="{FF2B5EF4-FFF2-40B4-BE49-F238E27FC236}">
              <a16:creationId xmlns:a16="http://schemas.microsoft.com/office/drawing/2014/main" id="{5CFCDD24-CCE4-44D3-8445-121AEF7C519F}"/>
            </a:ext>
          </a:extLst>
        </xdr:cNvPr>
        <xdr:cNvCxnSpPr/>
      </xdr:nvCxnSpPr>
      <xdr:spPr>
        <a:xfrm>
          <a:off x="12814300" y="1396669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a:extLst>
            <a:ext uri="{FF2B5EF4-FFF2-40B4-BE49-F238E27FC236}">
              <a16:creationId xmlns:a16="http://schemas.microsoft.com/office/drawing/2014/main" id="{3CF0403E-1977-47ED-A855-32C88C93257F}"/>
            </a:ext>
          </a:extLst>
        </xdr:cNvPr>
        <xdr:cNvSpPr txBox="1"/>
      </xdr:nvSpPr>
      <xdr:spPr>
        <a:xfrm>
          <a:off x="15266044" y="1442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9D8A702C-0A19-4C53-9401-0F090C476135}"/>
            </a:ext>
          </a:extLst>
        </xdr:cNvPr>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8C63AF1A-C85C-411A-990E-9B684524F16D}"/>
            </a:ext>
          </a:extLst>
        </xdr:cNvPr>
        <xdr:cNvSpPr txBox="1"/>
      </xdr:nvSpPr>
      <xdr:spPr>
        <a:xfrm>
          <a:off x="13500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73D23EC1-B2C8-47D9-B134-ECC6A286C090}"/>
            </a:ext>
          </a:extLst>
        </xdr:cNvPr>
        <xdr:cNvSpPr txBox="1"/>
      </xdr:nvSpPr>
      <xdr:spPr>
        <a:xfrm>
          <a:off x="12611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167149</xdr:rowOff>
    </xdr:from>
    <xdr:ext cx="405111" cy="259045"/>
    <xdr:sp macro="" textlink="">
      <xdr:nvSpPr>
        <xdr:cNvPr id="782" name="n_1mainValue【消防施設】&#10;有形固定資産減価償却率">
          <a:extLst>
            <a:ext uri="{FF2B5EF4-FFF2-40B4-BE49-F238E27FC236}">
              <a16:creationId xmlns:a16="http://schemas.microsoft.com/office/drawing/2014/main" id="{79626FA3-6655-4F30-AAF2-D45D276CD791}"/>
            </a:ext>
          </a:extLst>
        </xdr:cNvPr>
        <xdr:cNvSpPr txBox="1"/>
      </xdr:nvSpPr>
      <xdr:spPr>
        <a:xfrm>
          <a:off x="15266044" y="1388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89425</xdr:rowOff>
    </xdr:from>
    <xdr:ext cx="405111" cy="259045"/>
    <xdr:sp macro="" textlink="">
      <xdr:nvSpPr>
        <xdr:cNvPr id="783" name="n_2mainValue【消防施設】&#10;有形固定資産減価償却率">
          <a:extLst>
            <a:ext uri="{FF2B5EF4-FFF2-40B4-BE49-F238E27FC236}">
              <a16:creationId xmlns:a16="http://schemas.microsoft.com/office/drawing/2014/main" id="{A05D25FB-EC2D-477C-B5E6-8D7DFA246F58}"/>
            </a:ext>
          </a:extLst>
        </xdr:cNvPr>
        <xdr:cNvSpPr txBox="1"/>
      </xdr:nvSpPr>
      <xdr:spPr>
        <a:xfrm>
          <a:off x="14389744" y="1380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32275</xdr:rowOff>
    </xdr:from>
    <xdr:ext cx="405111" cy="259045"/>
    <xdr:sp macro="" textlink="">
      <xdr:nvSpPr>
        <xdr:cNvPr id="784" name="n_3mainValue【消防施設】&#10;有形固定資産減価償却率">
          <a:extLst>
            <a:ext uri="{FF2B5EF4-FFF2-40B4-BE49-F238E27FC236}">
              <a16:creationId xmlns:a16="http://schemas.microsoft.com/office/drawing/2014/main" id="{530F39B4-0232-4603-9AFC-83909AF24E71}"/>
            </a:ext>
          </a:extLst>
        </xdr:cNvPr>
        <xdr:cNvSpPr txBox="1"/>
      </xdr:nvSpPr>
      <xdr:spPr>
        <a:xfrm>
          <a:off x="13500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146575</xdr:rowOff>
    </xdr:from>
    <xdr:ext cx="405111" cy="259045"/>
    <xdr:sp macro="" textlink="">
      <xdr:nvSpPr>
        <xdr:cNvPr id="785" name="n_4mainValue【消防施設】&#10;有形固定資産減価償却率">
          <a:extLst>
            <a:ext uri="{FF2B5EF4-FFF2-40B4-BE49-F238E27FC236}">
              <a16:creationId xmlns:a16="http://schemas.microsoft.com/office/drawing/2014/main" id="{B2B0D9F4-6094-4569-A5E9-4DC70349E5BE}"/>
            </a:ext>
          </a:extLst>
        </xdr:cNvPr>
        <xdr:cNvSpPr txBox="1"/>
      </xdr:nvSpPr>
      <xdr:spPr>
        <a:xfrm>
          <a:off x="12611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BA8C3BE1-F920-487E-AAA7-1312CA7281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C3B1B7CD-3CD1-41BE-8780-3EE3ADDEF0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490B053A-9820-4389-8283-40828A80A1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F2A77524-DAE0-489F-9E5D-3D2DEB7F600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B2638A0F-C099-49B1-BE60-71EC775872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D2347863-C632-4C13-BB5B-9CECB610C43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64A98E5E-AF4D-46D3-885C-6A6ABD76CE9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5628A1F7-F9E6-4B0F-9FBA-892F1E8AA49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9BE031DA-79A4-4D95-9909-E502AA0C1A7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655B508-3FAD-4937-8788-893B7413DC6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0C784C42-3F4E-47EF-B560-F871F5D0A3AB}"/>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0E292952-A557-49C1-A096-CB9A1BEB29A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F8E127E7-602F-4FB3-828E-DCA17B39BB7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60B9E882-99E5-4B3F-A8EB-CE69C2D2BE0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BC721ADD-9106-4057-B2FE-A45380141D8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3B76EC65-AE80-4776-B6D3-4F38FDD2262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43565C0F-E90E-4298-87AF-CEE0CAEF735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360D014B-DE9D-4BBB-AED7-EB552E3DD3A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41D95514-C71A-4A95-A1C3-13EEA73AFBF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7F73EF38-A091-4384-BB4D-0E43E839D73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0EFBC88E-8147-49BC-9DB0-DFA72E3B974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339A2E7C-A7D6-4423-9423-1C8B972112A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26FFF521-63F6-496A-8B26-BA666200127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2123DBF0-6B4F-4B8B-8D89-1EC2ED3F9F7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465CA3DF-6453-46CA-A4C9-9083351A87A4}"/>
            </a:ext>
          </a:extLst>
        </xdr:cNvPr>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4BCF929D-AF59-44AB-8FA0-A064C0ECFFC0}"/>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279AAB5E-F114-4F9F-9CE6-0A443E0ED845}"/>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F669112B-C7F3-4EEE-87BD-29BC75CF99CB}"/>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44358685-C301-4D72-933A-F557534CAF5B}"/>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5" name="【消防施設】&#10;一人当たり面積平均値テキスト">
          <a:extLst>
            <a:ext uri="{FF2B5EF4-FFF2-40B4-BE49-F238E27FC236}">
              <a16:creationId xmlns:a16="http://schemas.microsoft.com/office/drawing/2014/main" id="{0E520B55-E46F-4652-843D-0EACDC9C660F}"/>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B183B4EA-CA8B-4D53-9BB3-6582C9899BF5}"/>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1F3CBD39-99A8-4DE0-BB59-5A965FCA6E47}"/>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E59C307A-3AB9-4205-BBD7-45A6FEA76504}"/>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F8016BE3-E539-435E-9FFF-9607F93545BD}"/>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83FFB171-6A27-49A0-87CD-5FFAD6BC22F4}"/>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6E0F09E-80B9-4631-BA43-FE18DD7AA80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E08EBEC-0864-4198-88E2-4E762F9F7FA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1DFF0E14-9842-40E5-B27A-6AB87499CC1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5BA155C5-11C0-43C8-91FF-7D846792F9D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A8AA7F78-CDD4-4171-8542-75EC721E9E1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25400</xdr:rowOff>
    </xdr:from>
    <xdr:to>
      <xdr:col>116</xdr:col>
      <xdr:colOff>114300</xdr:colOff>
      <xdr:row>82</xdr:row>
      <xdr:rowOff>127000</xdr:rowOff>
    </xdr:to>
    <xdr:sp macro="" textlink="">
      <xdr:nvSpPr>
        <xdr:cNvPr id="826" name="楕円 825">
          <a:extLst>
            <a:ext uri="{FF2B5EF4-FFF2-40B4-BE49-F238E27FC236}">
              <a16:creationId xmlns:a16="http://schemas.microsoft.com/office/drawing/2014/main" id="{036D8085-8CC8-46B4-8293-7D8A206CAF2E}"/>
            </a:ext>
          </a:extLst>
        </xdr:cNvPr>
        <xdr:cNvSpPr/>
      </xdr:nvSpPr>
      <xdr:spPr>
        <a:xfrm>
          <a:off x="22110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48277</xdr:rowOff>
    </xdr:from>
    <xdr:ext cx="469744" cy="259045"/>
    <xdr:sp macro="" textlink="">
      <xdr:nvSpPr>
        <xdr:cNvPr id="827" name="【消防施設】&#10;一人当たり面積該当値テキスト">
          <a:extLst>
            <a:ext uri="{FF2B5EF4-FFF2-40B4-BE49-F238E27FC236}">
              <a16:creationId xmlns:a16="http://schemas.microsoft.com/office/drawing/2014/main" id="{64A4BF0B-EFAD-4EFD-AB3B-2B2F60AEB44D}"/>
            </a:ext>
          </a:extLst>
        </xdr:cNvPr>
        <xdr:cNvSpPr txBox="1"/>
      </xdr:nvSpPr>
      <xdr:spPr>
        <a:xfrm>
          <a:off x="22199600"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82550</xdr:rowOff>
    </xdr:from>
    <xdr:to>
      <xdr:col>112</xdr:col>
      <xdr:colOff>38100</xdr:colOff>
      <xdr:row>83</xdr:row>
      <xdr:rowOff>12700</xdr:rowOff>
    </xdr:to>
    <xdr:sp macro="" textlink="">
      <xdr:nvSpPr>
        <xdr:cNvPr id="828" name="楕円 827">
          <a:extLst>
            <a:ext uri="{FF2B5EF4-FFF2-40B4-BE49-F238E27FC236}">
              <a16:creationId xmlns:a16="http://schemas.microsoft.com/office/drawing/2014/main" id="{723F1138-2BF3-4FAC-94B0-861D4CD1E508}"/>
            </a:ext>
          </a:extLst>
        </xdr:cNvPr>
        <xdr:cNvSpPr/>
      </xdr:nvSpPr>
      <xdr:spPr>
        <a:xfrm>
          <a:off x="21272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76200</xdr:rowOff>
    </xdr:from>
    <xdr:to>
      <xdr:col>116</xdr:col>
      <xdr:colOff>63500</xdr:colOff>
      <xdr:row>82</xdr:row>
      <xdr:rowOff>133350</xdr:rowOff>
    </xdr:to>
    <xdr:cxnSp macro="">
      <xdr:nvCxnSpPr>
        <xdr:cNvPr id="829" name="直線コネクタ 828">
          <a:extLst>
            <a:ext uri="{FF2B5EF4-FFF2-40B4-BE49-F238E27FC236}">
              <a16:creationId xmlns:a16="http://schemas.microsoft.com/office/drawing/2014/main" id="{04EE395A-CD9B-430B-B4CE-D1E105ABA6FF}"/>
            </a:ext>
          </a:extLst>
        </xdr:cNvPr>
        <xdr:cNvCxnSpPr/>
      </xdr:nvCxnSpPr>
      <xdr:spPr>
        <a:xfrm flipV="1">
          <a:off x="21323300" y="14135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830" name="楕円 829">
          <a:extLst>
            <a:ext uri="{FF2B5EF4-FFF2-40B4-BE49-F238E27FC236}">
              <a16:creationId xmlns:a16="http://schemas.microsoft.com/office/drawing/2014/main" id="{FB9454D1-7D32-47EF-A7FA-6189FF69FF08}"/>
            </a:ext>
          </a:extLst>
        </xdr:cNvPr>
        <xdr:cNvSpPr/>
      </xdr:nvSpPr>
      <xdr:spPr>
        <a:xfrm>
          <a:off x="20383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133350</xdr:rowOff>
    </xdr:from>
    <xdr:to>
      <xdr:col>111</xdr:col>
      <xdr:colOff>177800</xdr:colOff>
      <xdr:row>82</xdr:row>
      <xdr:rowOff>133350</xdr:rowOff>
    </xdr:to>
    <xdr:cxnSp macro="">
      <xdr:nvCxnSpPr>
        <xdr:cNvPr id="831" name="直線コネクタ 830">
          <a:extLst>
            <a:ext uri="{FF2B5EF4-FFF2-40B4-BE49-F238E27FC236}">
              <a16:creationId xmlns:a16="http://schemas.microsoft.com/office/drawing/2014/main" id="{0DFE8730-4AAF-4FB6-B5F8-8494C3361BA6}"/>
            </a:ext>
          </a:extLst>
        </xdr:cNvPr>
        <xdr:cNvCxnSpPr/>
      </xdr:nvCxnSpPr>
      <xdr:spPr>
        <a:xfrm>
          <a:off x="20434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832" name="楕円 831">
          <a:extLst>
            <a:ext uri="{FF2B5EF4-FFF2-40B4-BE49-F238E27FC236}">
              <a16:creationId xmlns:a16="http://schemas.microsoft.com/office/drawing/2014/main" id="{0C2C9B65-92D9-46BF-A632-557569938118}"/>
            </a:ext>
          </a:extLst>
        </xdr:cNvPr>
        <xdr:cNvSpPr/>
      </xdr:nvSpPr>
      <xdr:spPr>
        <a:xfrm>
          <a:off x="19494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133350</xdr:rowOff>
    </xdr:to>
    <xdr:cxnSp macro="">
      <xdr:nvCxnSpPr>
        <xdr:cNvPr id="833" name="直線コネクタ 832">
          <a:extLst>
            <a:ext uri="{FF2B5EF4-FFF2-40B4-BE49-F238E27FC236}">
              <a16:creationId xmlns:a16="http://schemas.microsoft.com/office/drawing/2014/main" id="{654FF396-24CF-4192-9E7E-323367939B2D}"/>
            </a:ext>
          </a:extLst>
        </xdr:cNvPr>
        <xdr:cNvCxnSpPr/>
      </xdr:nvCxnSpPr>
      <xdr:spPr>
        <a:xfrm>
          <a:off x="19545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82550</xdr:rowOff>
    </xdr:from>
    <xdr:to>
      <xdr:col>98</xdr:col>
      <xdr:colOff>38100</xdr:colOff>
      <xdr:row>83</xdr:row>
      <xdr:rowOff>12700</xdr:rowOff>
    </xdr:to>
    <xdr:sp macro="" textlink="">
      <xdr:nvSpPr>
        <xdr:cNvPr id="834" name="楕円 833">
          <a:extLst>
            <a:ext uri="{FF2B5EF4-FFF2-40B4-BE49-F238E27FC236}">
              <a16:creationId xmlns:a16="http://schemas.microsoft.com/office/drawing/2014/main" id="{BEBD9100-CAD9-460F-9397-D693B3F33D16}"/>
            </a:ext>
          </a:extLst>
        </xdr:cNvPr>
        <xdr:cNvSpPr/>
      </xdr:nvSpPr>
      <xdr:spPr>
        <a:xfrm>
          <a:off x="18605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82</xdr:row>
      <xdr:rowOff>133350</xdr:rowOff>
    </xdr:to>
    <xdr:cxnSp macro="">
      <xdr:nvCxnSpPr>
        <xdr:cNvPr id="835" name="直線コネクタ 834">
          <a:extLst>
            <a:ext uri="{FF2B5EF4-FFF2-40B4-BE49-F238E27FC236}">
              <a16:creationId xmlns:a16="http://schemas.microsoft.com/office/drawing/2014/main" id="{A1700DD0-243B-44CC-BC2F-7E261512F786}"/>
            </a:ext>
          </a:extLst>
        </xdr:cNvPr>
        <xdr:cNvCxnSpPr/>
      </xdr:nvCxnSpPr>
      <xdr:spPr>
        <a:xfrm>
          <a:off x="18656300" y="1419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6" name="n_1aveValue【消防施設】&#10;一人当たり面積">
          <a:extLst>
            <a:ext uri="{FF2B5EF4-FFF2-40B4-BE49-F238E27FC236}">
              <a16:creationId xmlns:a16="http://schemas.microsoft.com/office/drawing/2014/main" id="{77FEFD1A-0EEA-4101-B77D-048C4C4B86FD}"/>
            </a:ext>
          </a:extLst>
        </xdr:cNvPr>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7" name="n_2aveValue【消防施設】&#10;一人当たり面積">
          <a:extLst>
            <a:ext uri="{FF2B5EF4-FFF2-40B4-BE49-F238E27FC236}">
              <a16:creationId xmlns:a16="http://schemas.microsoft.com/office/drawing/2014/main" id="{64A95D4B-017C-4ABF-950A-BCDB25F87007}"/>
            </a:ext>
          </a:extLst>
        </xdr:cNvPr>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38" name="n_3aveValue【消防施設】&#10;一人当たり面積">
          <a:extLst>
            <a:ext uri="{FF2B5EF4-FFF2-40B4-BE49-F238E27FC236}">
              <a16:creationId xmlns:a16="http://schemas.microsoft.com/office/drawing/2014/main" id="{1D526C96-5AE1-45A6-8BFA-14E59B73B452}"/>
            </a:ext>
          </a:extLst>
        </xdr:cNvPr>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9" name="n_4aveValue【消防施設】&#10;一人当たり面積">
          <a:extLst>
            <a:ext uri="{FF2B5EF4-FFF2-40B4-BE49-F238E27FC236}">
              <a16:creationId xmlns:a16="http://schemas.microsoft.com/office/drawing/2014/main" id="{CD53D91D-C337-4FE3-A5CF-EE8E97C2A4D2}"/>
            </a:ext>
          </a:extLst>
        </xdr:cNvPr>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29227</xdr:rowOff>
    </xdr:from>
    <xdr:ext cx="469744" cy="259045"/>
    <xdr:sp macro="" textlink="">
      <xdr:nvSpPr>
        <xdr:cNvPr id="840" name="n_1mainValue【消防施設】&#10;一人当たり面積">
          <a:extLst>
            <a:ext uri="{FF2B5EF4-FFF2-40B4-BE49-F238E27FC236}">
              <a16:creationId xmlns:a16="http://schemas.microsoft.com/office/drawing/2014/main" id="{6686D404-2605-46AD-B2F8-D505AA6171B4}"/>
            </a:ext>
          </a:extLst>
        </xdr:cNvPr>
        <xdr:cNvSpPr txBox="1"/>
      </xdr:nvSpPr>
      <xdr:spPr>
        <a:xfrm>
          <a:off x="210757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841" name="n_2mainValue【消防施設】&#10;一人当たり面積">
          <a:extLst>
            <a:ext uri="{FF2B5EF4-FFF2-40B4-BE49-F238E27FC236}">
              <a16:creationId xmlns:a16="http://schemas.microsoft.com/office/drawing/2014/main" id="{DBBBF294-45D1-430B-B28B-DA4BD044F35E}"/>
            </a:ext>
          </a:extLst>
        </xdr:cNvPr>
        <xdr:cNvSpPr txBox="1"/>
      </xdr:nvSpPr>
      <xdr:spPr>
        <a:xfrm>
          <a:off x="20199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842" name="n_3mainValue【消防施設】&#10;一人当たり面積">
          <a:extLst>
            <a:ext uri="{FF2B5EF4-FFF2-40B4-BE49-F238E27FC236}">
              <a16:creationId xmlns:a16="http://schemas.microsoft.com/office/drawing/2014/main" id="{48D5EDB5-0DF9-4644-B447-AB7696A393EB}"/>
            </a:ext>
          </a:extLst>
        </xdr:cNvPr>
        <xdr:cNvSpPr txBox="1"/>
      </xdr:nvSpPr>
      <xdr:spPr>
        <a:xfrm>
          <a:off x="19310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29227</xdr:rowOff>
    </xdr:from>
    <xdr:ext cx="469744" cy="259045"/>
    <xdr:sp macro="" textlink="">
      <xdr:nvSpPr>
        <xdr:cNvPr id="843" name="n_4mainValue【消防施設】&#10;一人当たり面積">
          <a:extLst>
            <a:ext uri="{FF2B5EF4-FFF2-40B4-BE49-F238E27FC236}">
              <a16:creationId xmlns:a16="http://schemas.microsoft.com/office/drawing/2014/main" id="{656EDE08-AA4E-477B-868D-57EBC18C872F}"/>
            </a:ext>
          </a:extLst>
        </xdr:cNvPr>
        <xdr:cNvSpPr txBox="1"/>
      </xdr:nvSpPr>
      <xdr:spPr>
        <a:xfrm>
          <a:off x="184214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57782BA-493D-423E-BC2C-AA8C5ACCC5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199AEDA5-A135-4D74-85FA-D56E6028E7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D2AF42DF-C700-460E-B827-9DA462F8D01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18F463A9-ABD2-47CF-A685-362B4A58EB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AB5AD763-3BEB-41B5-BDF6-061C74683B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7E3168DE-62D3-43DC-8A69-A115D428E4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5F5A6DCB-F3A9-4549-B1B7-4E8796CBC2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83D5A430-8CFD-4141-AC4D-A0337E7989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69FE8C5D-BE06-4399-A135-234D8A7074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ABFE43CA-DBF5-4966-BEC2-3B75AFC4A27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36A2D1D0-0DF7-4220-8EB1-B84A9555A41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80D0A3DE-3882-4ABF-A663-4CB0838732A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1797160B-95B1-46AB-A19C-E9837A481A0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91D887E2-549F-4F8E-A539-CAB16EB9802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3049D41F-8A1F-4CF9-9A45-33E30EA6725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A3EBDBDF-D17D-4705-BDE3-3A4B00830E1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71201C38-4897-4E8C-90AF-2E90B8F76C1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00EAC3AB-1325-4042-8946-79C61FEC3C8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EF3FD039-C69F-4E46-BB2A-3A75C763755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A1850651-CB6F-4EF6-8C5F-07BCC360B83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599FD713-A17D-4D1E-A4BF-0493B9E9413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122CD68D-067B-4D9D-B56A-9FAD4A0FBDF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1164813F-5602-426E-BAC4-4992C2CE2D5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C782D70C-A22E-4E14-AC24-1308756F9F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06A37BC1-0D7B-45F3-A0E9-771922E017D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1FA115C3-9B6F-4AC3-82A8-9A09645B5C1E}"/>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C48C5552-1EB6-4929-820D-43E92DAEBF2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F8C8FB39-CFD2-4D42-9C77-F7C614B59F6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7FDA6D4F-8D0D-471E-82D1-52BE2DFC42D0}"/>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AFA66613-E1F7-47F6-A816-55711CCBD747}"/>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7DCDB990-AE82-4C61-BD3F-164DB09BC85C}"/>
            </a:ext>
          </a:extLst>
        </xdr:cNvPr>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F233D792-A407-409C-AF4D-9AC176B5BF95}"/>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53470820-AA9C-40D9-A314-1D585A95E8DA}"/>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7E0C0254-2EB9-40F0-8625-AE79E84618D5}"/>
            </a:ext>
          </a:extLst>
        </xdr:cNvPr>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30EFEB2A-B779-433A-9AAF-FBDEDBF2B0D3}"/>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41972BD0-029E-4E14-BB8C-D6AB0DB5FD23}"/>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93EC9D99-22A7-49C4-BE5F-D024290462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7DA14EA6-D28F-4B38-A2E3-F907533B840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5F75C1DF-DCC3-4635-B243-C01210827A2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3A8ACFE-E442-4D4D-9482-AFB771B5EF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99057893-8FF0-4693-801F-78CC9A205A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77651</xdr:rowOff>
    </xdr:from>
    <xdr:to>
      <xdr:col>85</xdr:col>
      <xdr:colOff>177800</xdr:colOff>
      <xdr:row>106</xdr:row>
      <xdr:rowOff>7801</xdr:rowOff>
    </xdr:to>
    <xdr:sp macro="" textlink="">
      <xdr:nvSpPr>
        <xdr:cNvPr id="885" name="楕円 884">
          <a:extLst>
            <a:ext uri="{FF2B5EF4-FFF2-40B4-BE49-F238E27FC236}">
              <a16:creationId xmlns:a16="http://schemas.microsoft.com/office/drawing/2014/main" id="{643EEEE5-338E-461B-9ECE-D9C8E31A3312}"/>
            </a:ext>
          </a:extLst>
        </xdr:cNvPr>
        <xdr:cNvSpPr/>
      </xdr:nvSpPr>
      <xdr:spPr>
        <a:xfrm>
          <a:off x="16268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56078</xdr:rowOff>
    </xdr:from>
    <xdr:ext cx="405111" cy="259045"/>
    <xdr:sp macro="" textlink="">
      <xdr:nvSpPr>
        <xdr:cNvPr id="886" name="【庁舎】&#10;有形固定資産減価償却率該当値テキスト">
          <a:extLst>
            <a:ext uri="{FF2B5EF4-FFF2-40B4-BE49-F238E27FC236}">
              <a16:creationId xmlns:a16="http://schemas.microsoft.com/office/drawing/2014/main" id="{30788BB9-DCD0-419F-9890-7EB67E8C3383}"/>
            </a:ext>
          </a:extLst>
        </xdr:cNvPr>
        <xdr:cNvSpPr txBox="1"/>
      </xdr:nvSpPr>
      <xdr:spPr>
        <a:xfrm>
          <a:off x="16357600"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40095</xdr:rowOff>
    </xdr:from>
    <xdr:to>
      <xdr:col>81</xdr:col>
      <xdr:colOff>101600</xdr:colOff>
      <xdr:row>105</xdr:row>
      <xdr:rowOff>141695</xdr:rowOff>
    </xdr:to>
    <xdr:sp macro="" textlink="">
      <xdr:nvSpPr>
        <xdr:cNvPr id="887" name="楕円 886">
          <a:extLst>
            <a:ext uri="{FF2B5EF4-FFF2-40B4-BE49-F238E27FC236}">
              <a16:creationId xmlns:a16="http://schemas.microsoft.com/office/drawing/2014/main" id="{8A207B20-BEC4-45BA-9118-EC003BE7CB3C}"/>
            </a:ext>
          </a:extLst>
        </xdr:cNvPr>
        <xdr:cNvSpPr/>
      </xdr:nvSpPr>
      <xdr:spPr>
        <a:xfrm>
          <a:off x="15430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90895</xdr:rowOff>
    </xdr:from>
    <xdr:to>
      <xdr:col>85</xdr:col>
      <xdr:colOff>127000</xdr:colOff>
      <xdr:row>105</xdr:row>
      <xdr:rowOff>128451</xdr:rowOff>
    </xdr:to>
    <xdr:cxnSp macro="">
      <xdr:nvCxnSpPr>
        <xdr:cNvPr id="888" name="直線コネクタ 887">
          <a:extLst>
            <a:ext uri="{FF2B5EF4-FFF2-40B4-BE49-F238E27FC236}">
              <a16:creationId xmlns:a16="http://schemas.microsoft.com/office/drawing/2014/main" id="{95F09437-7B49-49BB-A4CE-78591C91A6B0}"/>
            </a:ext>
          </a:extLst>
        </xdr:cNvPr>
        <xdr:cNvCxnSpPr/>
      </xdr:nvCxnSpPr>
      <xdr:spPr>
        <a:xfrm>
          <a:off x="15481300" y="1809314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889" name="楕円 888">
          <a:extLst>
            <a:ext uri="{FF2B5EF4-FFF2-40B4-BE49-F238E27FC236}">
              <a16:creationId xmlns:a16="http://schemas.microsoft.com/office/drawing/2014/main" id="{F8238C04-E458-4772-A258-FEBCD3DEDBA1}"/>
            </a:ext>
          </a:extLst>
        </xdr:cNvPr>
        <xdr:cNvSpPr/>
      </xdr:nvSpPr>
      <xdr:spPr>
        <a:xfrm>
          <a:off x="14541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90895</xdr:rowOff>
    </xdr:from>
    <xdr:to>
      <xdr:col>81</xdr:col>
      <xdr:colOff>50800</xdr:colOff>
      <xdr:row>105</xdr:row>
      <xdr:rowOff>94162</xdr:rowOff>
    </xdr:to>
    <xdr:cxnSp macro="">
      <xdr:nvCxnSpPr>
        <xdr:cNvPr id="890" name="直線コネクタ 889">
          <a:extLst>
            <a:ext uri="{FF2B5EF4-FFF2-40B4-BE49-F238E27FC236}">
              <a16:creationId xmlns:a16="http://schemas.microsoft.com/office/drawing/2014/main" id="{D24FF986-B535-4C29-9C22-9777C94AB7FF}"/>
            </a:ext>
          </a:extLst>
        </xdr:cNvPr>
        <xdr:cNvCxnSpPr/>
      </xdr:nvCxnSpPr>
      <xdr:spPr>
        <a:xfrm flipV="1">
          <a:off x="14592300" y="180931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891" name="楕円 890">
          <a:extLst>
            <a:ext uri="{FF2B5EF4-FFF2-40B4-BE49-F238E27FC236}">
              <a16:creationId xmlns:a16="http://schemas.microsoft.com/office/drawing/2014/main" id="{02C69DC0-E64E-4A0A-B3FD-0AD821DAAC32}"/>
            </a:ext>
          </a:extLst>
        </xdr:cNvPr>
        <xdr:cNvSpPr/>
      </xdr:nvSpPr>
      <xdr:spPr>
        <a:xfrm>
          <a:off x="1365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105</xdr:row>
      <xdr:rowOff>94162</xdr:rowOff>
    </xdr:to>
    <xdr:cxnSp macro="">
      <xdr:nvCxnSpPr>
        <xdr:cNvPr id="892" name="直線コネクタ 891">
          <a:extLst>
            <a:ext uri="{FF2B5EF4-FFF2-40B4-BE49-F238E27FC236}">
              <a16:creationId xmlns:a16="http://schemas.microsoft.com/office/drawing/2014/main" id="{1417BD14-EA19-40A0-BA9D-60771051309E}"/>
            </a:ext>
          </a:extLst>
        </xdr:cNvPr>
        <xdr:cNvCxnSpPr/>
      </xdr:nvCxnSpPr>
      <xdr:spPr>
        <a:xfrm>
          <a:off x="13703300" y="1808661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44994</xdr:rowOff>
    </xdr:from>
    <xdr:to>
      <xdr:col>67</xdr:col>
      <xdr:colOff>101600</xdr:colOff>
      <xdr:row>105</xdr:row>
      <xdr:rowOff>146594</xdr:rowOff>
    </xdr:to>
    <xdr:sp macro="" textlink="">
      <xdr:nvSpPr>
        <xdr:cNvPr id="893" name="楕円 892">
          <a:extLst>
            <a:ext uri="{FF2B5EF4-FFF2-40B4-BE49-F238E27FC236}">
              <a16:creationId xmlns:a16="http://schemas.microsoft.com/office/drawing/2014/main" id="{6DD6922D-91E4-401D-973E-5B20F2255FED}"/>
            </a:ext>
          </a:extLst>
        </xdr:cNvPr>
        <xdr:cNvSpPr/>
      </xdr:nvSpPr>
      <xdr:spPr>
        <a:xfrm>
          <a:off x="12763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84364</xdr:rowOff>
    </xdr:from>
    <xdr:to>
      <xdr:col>71</xdr:col>
      <xdr:colOff>177800</xdr:colOff>
      <xdr:row>105</xdr:row>
      <xdr:rowOff>95794</xdr:rowOff>
    </xdr:to>
    <xdr:cxnSp macro="">
      <xdr:nvCxnSpPr>
        <xdr:cNvPr id="894" name="直線コネクタ 893">
          <a:extLst>
            <a:ext uri="{FF2B5EF4-FFF2-40B4-BE49-F238E27FC236}">
              <a16:creationId xmlns:a16="http://schemas.microsoft.com/office/drawing/2014/main" id="{DD456EBF-9C64-458C-A6D2-F8240480EBDC}"/>
            </a:ext>
          </a:extLst>
        </xdr:cNvPr>
        <xdr:cNvCxnSpPr/>
      </xdr:nvCxnSpPr>
      <xdr:spPr>
        <a:xfrm flipV="1">
          <a:off x="12814300" y="180866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69F82605-75AE-4C32-A16C-A02E4255B2BF}"/>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5BFA9B8B-3819-4D30-A088-080CE6FCAD4E}"/>
            </a:ext>
          </a:extLst>
        </xdr:cNvPr>
        <xdr:cNvSpPr txBox="1"/>
      </xdr:nvSpPr>
      <xdr:spPr>
        <a:xfrm>
          <a:off x="14389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F5D91AE3-B864-495E-AA40-5CD35E6D6C8B}"/>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967AA408-4078-48CB-9400-3EF41AB4DEE9}"/>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132822</xdr:rowOff>
    </xdr:from>
    <xdr:ext cx="405111" cy="259045"/>
    <xdr:sp macro="" textlink="">
      <xdr:nvSpPr>
        <xdr:cNvPr id="899" name="n_1mainValue【庁舎】&#10;有形固定資産減価償却率">
          <a:extLst>
            <a:ext uri="{FF2B5EF4-FFF2-40B4-BE49-F238E27FC236}">
              <a16:creationId xmlns:a16="http://schemas.microsoft.com/office/drawing/2014/main" id="{90F65675-9BE6-4BA8-9B66-2C2266068D75}"/>
            </a:ext>
          </a:extLst>
        </xdr:cNvPr>
        <xdr:cNvSpPr txBox="1"/>
      </xdr:nvSpPr>
      <xdr:spPr>
        <a:xfrm>
          <a:off x="15266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136089</xdr:rowOff>
    </xdr:from>
    <xdr:ext cx="405111" cy="259045"/>
    <xdr:sp macro="" textlink="">
      <xdr:nvSpPr>
        <xdr:cNvPr id="900" name="n_2mainValue【庁舎】&#10;有形固定資産減価償却率">
          <a:extLst>
            <a:ext uri="{FF2B5EF4-FFF2-40B4-BE49-F238E27FC236}">
              <a16:creationId xmlns:a16="http://schemas.microsoft.com/office/drawing/2014/main" id="{56781822-25FD-47A2-80BE-657E23A85139}"/>
            </a:ext>
          </a:extLst>
        </xdr:cNvPr>
        <xdr:cNvSpPr txBox="1"/>
      </xdr:nvSpPr>
      <xdr:spPr>
        <a:xfrm>
          <a:off x="14389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126291</xdr:rowOff>
    </xdr:from>
    <xdr:ext cx="405111" cy="259045"/>
    <xdr:sp macro="" textlink="">
      <xdr:nvSpPr>
        <xdr:cNvPr id="901" name="n_3mainValue【庁舎】&#10;有形固定資産減価償却率">
          <a:extLst>
            <a:ext uri="{FF2B5EF4-FFF2-40B4-BE49-F238E27FC236}">
              <a16:creationId xmlns:a16="http://schemas.microsoft.com/office/drawing/2014/main" id="{15DFA65E-76B2-4875-A328-D8E6D6C607BF}"/>
            </a:ext>
          </a:extLst>
        </xdr:cNvPr>
        <xdr:cNvSpPr txBox="1"/>
      </xdr:nvSpPr>
      <xdr:spPr>
        <a:xfrm>
          <a:off x="13500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137721</xdr:rowOff>
    </xdr:from>
    <xdr:ext cx="405111" cy="259045"/>
    <xdr:sp macro="" textlink="">
      <xdr:nvSpPr>
        <xdr:cNvPr id="902" name="n_4mainValue【庁舎】&#10;有形固定資産減価償却率">
          <a:extLst>
            <a:ext uri="{FF2B5EF4-FFF2-40B4-BE49-F238E27FC236}">
              <a16:creationId xmlns:a16="http://schemas.microsoft.com/office/drawing/2014/main" id="{5B25517E-0136-4273-9DEB-63A7423254B3}"/>
            </a:ext>
          </a:extLst>
        </xdr:cNvPr>
        <xdr:cNvSpPr txBox="1"/>
      </xdr:nvSpPr>
      <xdr:spPr>
        <a:xfrm>
          <a:off x="12611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584338CF-8B97-4ADD-AFD0-B2EDAB04E98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D0AD9386-BB19-4352-962A-B68162910C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34029136-B657-4A7C-8598-9D4AC90A1D0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6C577F7C-BB50-4A46-A64F-8149F72208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4EF899E0-21C9-4830-B738-D3959D83F73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6A999369-3287-45DD-B680-F325DA6423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1EE53894-72AF-42B5-81D0-34D1188397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599A6CB4-C1CF-499F-90DD-C4BC88F77E6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044E4E69-86DC-458E-A87E-A60180285CC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6E487CF7-1F93-46B8-B4E6-FF14331AF16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89B9C807-BF0E-4DA4-8A3A-33AEA14EED2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50D91D45-2EFE-4648-979A-8C6E7096ACC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F6D550EF-4D25-418F-B3A1-0BED01935E3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F1D370BC-542C-4E81-8952-B38F63F8D0E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F15CCF9C-29E6-4895-8D34-40F7A83D45A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5CEEDD00-19CB-44C1-BE37-3210F044272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B1425D3C-47AC-467E-889E-7BE85E8EC9B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C4148D77-7D99-4D45-88CD-8486989BC83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BA6EA4B8-4956-4A2C-BD88-011E76B482A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AD92A757-6F77-4854-8926-141994F5D89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55AFD71B-397C-4718-A237-4D2D349C221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B3CE8868-C0CE-4453-A6E7-714FB07764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5FC7FCE0-3A0E-4D4B-852C-71A6CC4F05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5FA0D017-EB8C-4151-B9D1-528DBD99361A}"/>
            </a:ext>
          </a:extLst>
        </xdr:cNvPr>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5142FB1F-F056-4E3D-80CF-C71FEE471BB0}"/>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F772095C-5542-4851-9D19-DB21E548A9AF}"/>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58007D33-7F86-407A-97BF-F0F83D46085A}"/>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5C367F67-2811-4D7D-A971-7AE71B1198A6}"/>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31" name="【庁舎】&#10;一人当たり面積平均値テキスト">
          <a:extLst>
            <a:ext uri="{FF2B5EF4-FFF2-40B4-BE49-F238E27FC236}">
              <a16:creationId xmlns:a16="http://schemas.microsoft.com/office/drawing/2014/main" id="{F21C3F00-3951-44EA-8CC0-E26D02ADD467}"/>
            </a:ext>
          </a:extLst>
        </xdr:cNvPr>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5AAF885B-CAD7-49A2-BFB6-04EE3715A368}"/>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1EF70AB8-2E39-446C-97D5-8AEC83C14A18}"/>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081A9587-8E0C-407D-931D-31F6DBF5547C}"/>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A6EAF1CC-DF3A-4E47-8DCB-70E7CC759A97}"/>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49AA4153-12C7-4C7B-8EC5-5E6187813E42}"/>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8204D10-130F-4B6C-82EF-5269B44304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1B1DBDD-6A07-41BB-8D87-429146DF9E3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B4B462FD-6DA7-489B-80AC-7C30AF5915C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278E30B7-B6D1-4938-B2EA-B2A399184E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BB8EB956-2010-45EE-B5CB-A990A13D8A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942" name="楕円 941">
          <a:extLst>
            <a:ext uri="{FF2B5EF4-FFF2-40B4-BE49-F238E27FC236}">
              <a16:creationId xmlns:a16="http://schemas.microsoft.com/office/drawing/2014/main" id="{B7A37105-DB05-4423-88DE-CDDF70C40CBC}"/>
            </a:ext>
          </a:extLst>
        </xdr:cNvPr>
        <xdr:cNvSpPr/>
      </xdr:nvSpPr>
      <xdr:spPr>
        <a:xfrm>
          <a:off x="22110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167657</xdr:rowOff>
    </xdr:from>
    <xdr:ext cx="469744" cy="259045"/>
    <xdr:sp macro="" textlink="">
      <xdr:nvSpPr>
        <xdr:cNvPr id="943" name="【庁舎】&#10;一人当たり面積該当値テキスト">
          <a:extLst>
            <a:ext uri="{FF2B5EF4-FFF2-40B4-BE49-F238E27FC236}">
              <a16:creationId xmlns:a16="http://schemas.microsoft.com/office/drawing/2014/main" id="{A336C5F5-A285-4452-9F56-B90D29F9BED4}"/>
            </a:ext>
          </a:extLst>
        </xdr:cNvPr>
        <xdr:cNvSpPr txBox="1"/>
      </xdr:nvSpPr>
      <xdr:spPr>
        <a:xfrm>
          <a:off x="22199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xdr:rowOff>
    </xdr:from>
    <xdr:to>
      <xdr:col>112</xdr:col>
      <xdr:colOff>38100</xdr:colOff>
      <xdr:row>106</xdr:row>
      <xdr:rowOff>107950</xdr:rowOff>
    </xdr:to>
    <xdr:sp macro="" textlink="">
      <xdr:nvSpPr>
        <xdr:cNvPr id="944" name="楕円 943">
          <a:extLst>
            <a:ext uri="{FF2B5EF4-FFF2-40B4-BE49-F238E27FC236}">
              <a16:creationId xmlns:a16="http://schemas.microsoft.com/office/drawing/2014/main" id="{07870D0D-23C9-4D52-A4BE-17A1871E55D7}"/>
            </a:ext>
          </a:extLst>
        </xdr:cNvPr>
        <xdr:cNvSpPr/>
      </xdr:nvSpPr>
      <xdr:spPr>
        <a:xfrm>
          <a:off x="21272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57150</xdr:rowOff>
    </xdr:from>
    <xdr:to>
      <xdr:col>116</xdr:col>
      <xdr:colOff>63500</xdr:colOff>
      <xdr:row>106</xdr:row>
      <xdr:rowOff>68580</xdr:rowOff>
    </xdr:to>
    <xdr:cxnSp macro="">
      <xdr:nvCxnSpPr>
        <xdr:cNvPr id="945" name="直線コネクタ 944">
          <a:extLst>
            <a:ext uri="{FF2B5EF4-FFF2-40B4-BE49-F238E27FC236}">
              <a16:creationId xmlns:a16="http://schemas.microsoft.com/office/drawing/2014/main" id="{0FF9DBAE-C079-4CF0-8511-051B5F87DC29}"/>
            </a:ext>
          </a:extLst>
        </xdr:cNvPr>
        <xdr:cNvCxnSpPr/>
      </xdr:nvCxnSpPr>
      <xdr:spPr>
        <a:xfrm>
          <a:off x="21323300" y="182308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166370</xdr:rowOff>
    </xdr:from>
    <xdr:to>
      <xdr:col>107</xdr:col>
      <xdr:colOff>101600</xdr:colOff>
      <xdr:row>106</xdr:row>
      <xdr:rowOff>96520</xdr:rowOff>
    </xdr:to>
    <xdr:sp macro="" textlink="">
      <xdr:nvSpPr>
        <xdr:cNvPr id="946" name="楕円 945">
          <a:extLst>
            <a:ext uri="{FF2B5EF4-FFF2-40B4-BE49-F238E27FC236}">
              <a16:creationId xmlns:a16="http://schemas.microsoft.com/office/drawing/2014/main" id="{83CF55D9-7318-41C4-B3C8-096ECD474FF9}"/>
            </a:ext>
          </a:extLst>
        </xdr:cNvPr>
        <xdr:cNvSpPr/>
      </xdr:nvSpPr>
      <xdr:spPr>
        <a:xfrm>
          <a:off x="2038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45720</xdr:rowOff>
    </xdr:from>
    <xdr:to>
      <xdr:col>111</xdr:col>
      <xdr:colOff>177800</xdr:colOff>
      <xdr:row>106</xdr:row>
      <xdr:rowOff>57150</xdr:rowOff>
    </xdr:to>
    <xdr:cxnSp macro="">
      <xdr:nvCxnSpPr>
        <xdr:cNvPr id="947" name="直線コネクタ 946">
          <a:extLst>
            <a:ext uri="{FF2B5EF4-FFF2-40B4-BE49-F238E27FC236}">
              <a16:creationId xmlns:a16="http://schemas.microsoft.com/office/drawing/2014/main" id="{8A0CE722-6BEB-454E-A5EB-0280B6EA4BB2}"/>
            </a:ext>
          </a:extLst>
        </xdr:cNvPr>
        <xdr:cNvCxnSpPr/>
      </xdr:nvCxnSpPr>
      <xdr:spPr>
        <a:xfrm>
          <a:off x="20434300" y="18219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8" name="楕円 947">
          <a:extLst>
            <a:ext uri="{FF2B5EF4-FFF2-40B4-BE49-F238E27FC236}">
              <a16:creationId xmlns:a16="http://schemas.microsoft.com/office/drawing/2014/main" id="{3127A252-06C6-4F38-89AF-2A40C533A36D}"/>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45720</xdr:rowOff>
    </xdr:from>
    <xdr:to>
      <xdr:col>107</xdr:col>
      <xdr:colOff>50800</xdr:colOff>
      <xdr:row>106</xdr:row>
      <xdr:rowOff>45720</xdr:rowOff>
    </xdr:to>
    <xdr:cxnSp macro="">
      <xdr:nvCxnSpPr>
        <xdr:cNvPr id="949" name="直線コネクタ 948">
          <a:extLst>
            <a:ext uri="{FF2B5EF4-FFF2-40B4-BE49-F238E27FC236}">
              <a16:creationId xmlns:a16="http://schemas.microsoft.com/office/drawing/2014/main" id="{9BF388AA-31D6-478D-B199-00E964CDA0CF}"/>
            </a:ext>
          </a:extLst>
        </xdr:cNvPr>
        <xdr:cNvCxnSpPr/>
      </xdr:nvCxnSpPr>
      <xdr:spPr>
        <a:xfrm>
          <a:off x="19545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50" name="楕円 949">
          <a:extLst>
            <a:ext uri="{FF2B5EF4-FFF2-40B4-BE49-F238E27FC236}">
              <a16:creationId xmlns:a16="http://schemas.microsoft.com/office/drawing/2014/main" id="{2FA2B93F-3833-4875-8691-8800DBC649F6}"/>
            </a:ext>
          </a:extLst>
        </xdr:cNvPr>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45720</xdr:rowOff>
    </xdr:to>
    <xdr:cxnSp macro="">
      <xdr:nvCxnSpPr>
        <xdr:cNvPr id="951" name="直線コネクタ 950">
          <a:extLst>
            <a:ext uri="{FF2B5EF4-FFF2-40B4-BE49-F238E27FC236}">
              <a16:creationId xmlns:a16="http://schemas.microsoft.com/office/drawing/2014/main" id="{869613A7-6613-4B58-8B4F-2FA28172D2D3}"/>
            </a:ext>
          </a:extLst>
        </xdr:cNvPr>
        <xdr:cNvCxnSpPr/>
      </xdr:nvCxnSpPr>
      <xdr:spPr>
        <a:xfrm>
          <a:off x="18656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52" name="n_1aveValue【庁舎】&#10;一人当たり面積">
          <a:extLst>
            <a:ext uri="{FF2B5EF4-FFF2-40B4-BE49-F238E27FC236}">
              <a16:creationId xmlns:a16="http://schemas.microsoft.com/office/drawing/2014/main" id="{A7B69E5F-1C50-4240-8728-B20E5AB6A07D}"/>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3" name="n_2aveValue【庁舎】&#10;一人当たり面積">
          <a:extLst>
            <a:ext uri="{FF2B5EF4-FFF2-40B4-BE49-F238E27FC236}">
              <a16:creationId xmlns:a16="http://schemas.microsoft.com/office/drawing/2014/main" id="{A5C805B8-6A2B-44CB-ACA1-7DFDF4D164F9}"/>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4" name="n_3aveValue【庁舎】&#10;一人当たり面積">
          <a:extLst>
            <a:ext uri="{FF2B5EF4-FFF2-40B4-BE49-F238E27FC236}">
              <a16:creationId xmlns:a16="http://schemas.microsoft.com/office/drawing/2014/main" id="{73DF0FED-FE5C-43F4-BFB8-3EF11587578B}"/>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5" name="n_4aveValue【庁舎】&#10;一人当たり面積">
          <a:extLst>
            <a:ext uri="{FF2B5EF4-FFF2-40B4-BE49-F238E27FC236}">
              <a16:creationId xmlns:a16="http://schemas.microsoft.com/office/drawing/2014/main" id="{B300A682-A556-453B-853A-E5DA2BD607E7}"/>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99077</xdr:rowOff>
    </xdr:from>
    <xdr:ext cx="469744" cy="259045"/>
    <xdr:sp macro="" textlink="">
      <xdr:nvSpPr>
        <xdr:cNvPr id="956" name="n_1mainValue【庁舎】&#10;一人当たり面積">
          <a:extLst>
            <a:ext uri="{FF2B5EF4-FFF2-40B4-BE49-F238E27FC236}">
              <a16:creationId xmlns:a16="http://schemas.microsoft.com/office/drawing/2014/main" id="{AF9DBC4F-286A-4069-8378-4DDD51C92FEF}"/>
            </a:ext>
          </a:extLst>
        </xdr:cNvPr>
        <xdr:cNvSpPr txBox="1"/>
      </xdr:nvSpPr>
      <xdr:spPr>
        <a:xfrm>
          <a:off x="210757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87647</xdr:rowOff>
    </xdr:from>
    <xdr:ext cx="469744" cy="259045"/>
    <xdr:sp macro="" textlink="">
      <xdr:nvSpPr>
        <xdr:cNvPr id="957" name="n_2mainValue【庁舎】&#10;一人当たり面積">
          <a:extLst>
            <a:ext uri="{FF2B5EF4-FFF2-40B4-BE49-F238E27FC236}">
              <a16:creationId xmlns:a16="http://schemas.microsoft.com/office/drawing/2014/main" id="{D545E33D-C431-4F03-BDB3-6A08AD11E21D}"/>
            </a:ext>
          </a:extLst>
        </xdr:cNvPr>
        <xdr:cNvSpPr txBox="1"/>
      </xdr:nvSpPr>
      <xdr:spPr>
        <a:xfrm>
          <a:off x="20199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8" name="n_3mainValue【庁舎】&#10;一人当たり面積">
          <a:extLst>
            <a:ext uri="{FF2B5EF4-FFF2-40B4-BE49-F238E27FC236}">
              <a16:creationId xmlns:a16="http://schemas.microsoft.com/office/drawing/2014/main" id="{40C9E5E0-EBE1-485F-9978-A7640E65A431}"/>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9" name="n_4mainValue【庁舎】&#10;一人当たり面積">
          <a:extLst>
            <a:ext uri="{FF2B5EF4-FFF2-40B4-BE49-F238E27FC236}">
              <a16:creationId xmlns:a16="http://schemas.microsoft.com/office/drawing/2014/main" id="{58C5088F-15E3-4265-8A8F-604C6C210417}"/>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141EB9FF-95F3-4730-8596-B08A594C1E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FAC8E3FB-847F-49CB-BDF9-DDD4DA1072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94E161D1-35AD-4C2F-B6D1-56B854BAB7F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類似団体平均と比較して、特に有形固定資産減価償却率が高くなっている施設は図書館であり、特に低くなっている施設は体育館・プールと福祉施設です。</a:t>
          </a:r>
        </a:p>
        <a:p>
          <a:r>
            <a:rPr kumimoji="1" lang="ja-JP" altLang="en-US" sz="1200">
              <a:latin typeface="ＭＳ Ｐゴシック" panose="020B0600070205080204" pitchFamily="50" charset="-128"/>
              <a:ea typeface="ＭＳ Ｐゴシック" panose="020B0600070205080204" pitchFamily="50" charset="-128"/>
            </a:rPr>
            <a:t>　図書館については、築年数が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年以上経過し、老朽化が進んでいることから、現在新図書館の整備について検討を進めています。</a:t>
          </a:r>
        </a:p>
        <a:p>
          <a:r>
            <a:rPr kumimoji="1" lang="ja-JP" altLang="en-US" sz="1200">
              <a:latin typeface="ＭＳ Ｐゴシック" panose="020B0600070205080204" pitchFamily="50" charset="-128"/>
              <a:ea typeface="ＭＳ Ｐゴシック" panose="020B0600070205080204" pitchFamily="50" charset="-128"/>
            </a:rPr>
            <a:t>　体育館・プールについては、令和２年度に国体開催を目的とした総合体育館を新設したため、有形固定資産減価償却率が類似団体平均を下回っています。</a:t>
          </a:r>
        </a:p>
        <a:p>
          <a:r>
            <a:rPr kumimoji="1" lang="ja-JP" altLang="en-US" sz="1200">
              <a:latin typeface="ＭＳ Ｐゴシック" panose="020B0600070205080204" pitchFamily="50" charset="-128"/>
              <a:ea typeface="ＭＳ Ｐゴシック" panose="020B0600070205080204" pitchFamily="50" charset="-128"/>
            </a:rPr>
            <a:t>　福祉施設については、老朽化していた児童福祉施設（児童発達支援センターあけぼの学園）を平成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年度に移転新設したほか、介護予防等拠点施設を新設するため令和４年度に既存施設を改修したことにより、有形固定資産減価償却率が類似団体平均を下回っています。</a:t>
          </a:r>
        </a:p>
        <a:p>
          <a:r>
            <a:rPr kumimoji="1" lang="ja-JP" altLang="en-US" sz="1200">
              <a:latin typeface="ＭＳ Ｐゴシック" panose="020B0600070205080204" pitchFamily="50" charset="-128"/>
              <a:ea typeface="ＭＳ Ｐゴシック" panose="020B0600070205080204" pitchFamily="50" charset="-128"/>
            </a:rPr>
            <a:t>　今後も「四日市市公共施設等総合管理計画」に基づき、長寿命化事業の実施により予防保全型の管理を行い、施設の機能や安全性を確保していきます。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en-US" sz="1200">
              <a:latin typeface="ＭＳ Ｐゴシック" panose="020B0600070205080204" pitchFamily="50" charset="-128"/>
              <a:ea typeface="ＭＳ Ｐゴシック" panose="020B0600070205080204" pitchFamily="50" charset="-128"/>
            </a:rPr>
            <a:t>　本市には、全国有数の石油化学コンビナートやＩＴ関連企業等の多様な産業が集積し、税収面で恵まれた状況にあることから、類似団体の平均より良好な値となっています。</a:t>
          </a:r>
        </a:p>
        <a:p>
          <a:pPr>
            <a:lnSpc>
              <a:spcPts val="1500"/>
            </a:lnSpc>
          </a:pPr>
          <a:r>
            <a:rPr kumimoji="1" lang="ja-JP" altLang="en-US" sz="1200">
              <a:latin typeface="ＭＳ Ｐゴシック" panose="020B0600070205080204" pitchFamily="50" charset="-128"/>
              <a:ea typeface="ＭＳ Ｐゴシック" panose="020B0600070205080204" pitchFamily="50" charset="-128"/>
            </a:rPr>
            <a:t> 令和５年度は、法人市民税の増収などが反映されたことなどにより、基準財政収入額が増となったことから、本市の財政力指数は、前年度から</a:t>
          </a:r>
          <a:r>
            <a:rPr kumimoji="1" lang="en-US" altLang="ja-JP" sz="1200">
              <a:latin typeface="ＭＳ Ｐゴシック" panose="020B0600070205080204" pitchFamily="50" charset="-128"/>
              <a:ea typeface="ＭＳ Ｐゴシック" panose="020B0600070205080204" pitchFamily="50" charset="-128"/>
            </a:rPr>
            <a:t>0.01 </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1.14</a:t>
          </a:r>
          <a:r>
            <a:rPr kumimoji="1" lang="ja-JP" altLang="en-US" sz="1200">
              <a:latin typeface="ＭＳ Ｐゴシック" panose="020B0600070205080204" pitchFamily="50" charset="-128"/>
              <a:ea typeface="ＭＳ Ｐゴシック" panose="020B0600070205080204" pitchFamily="50" charset="-128"/>
            </a:rPr>
            <a:t>となりました。</a:t>
          </a:r>
        </a:p>
        <a:p>
          <a:pPr>
            <a:lnSpc>
              <a:spcPts val="1500"/>
            </a:lnSpc>
          </a:pPr>
          <a:r>
            <a:rPr kumimoji="1" lang="ja-JP" altLang="en-US" sz="1200">
              <a:latin typeface="ＭＳ Ｐゴシック" panose="020B0600070205080204" pitchFamily="50" charset="-128"/>
              <a:ea typeface="ＭＳ Ｐゴシック" panose="020B0600070205080204" pitchFamily="50" charset="-128"/>
            </a:rPr>
            <a:t>　これらの税は、景気に左右されやすく、安定して見込まれる歳入ではないことから、引き続き行財政改革に取り組み、経常経費の抑制等、歳出の徹底的な見直しを行うとともに、税等の徴収率向上対策を中心とする歳入確保に努め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62230</xdr:rowOff>
    </xdr:from>
    <xdr:to>
      <xdr:col>23</xdr:col>
      <xdr:colOff>133350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4058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64770</xdr:rowOff>
    </xdr:from>
    <xdr:to>
      <xdr:col>19</xdr:col>
      <xdr:colOff>133350</xdr:colOff>
      <xdr:row>37</xdr:row>
      <xdr:rowOff>86360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2369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64770</xdr:rowOff>
    </xdr:from>
    <xdr:to>
      <xdr:col>15</xdr:col>
      <xdr:colOff>82550</xdr:colOff>
      <xdr:row>36</xdr:row>
      <xdr:rowOff>64770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236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64770</xdr:rowOff>
    </xdr:from>
    <xdr:to>
      <xdr:col>11</xdr:col>
      <xdr:colOff>31750</xdr:colOff>
      <xdr:row>36</xdr:row>
      <xdr:rowOff>161290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2369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11430</xdr:rowOff>
    </xdr:from>
    <xdr:to>
      <xdr:col>23</xdr:col>
      <xdr:colOff>184150</xdr:colOff>
      <xdr:row>37</xdr:row>
      <xdr:rowOff>113030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104157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35560</xdr:rowOff>
    </xdr:from>
    <xdr:to>
      <xdr:col>19</xdr:col>
      <xdr:colOff>184150</xdr:colOff>
      <xdr:row>37</xdr:row>
      <xdr:rowOff>137160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147337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14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13970</xdr:rowOff>
    </xdr:from>
    <xdr:to>
      <xdr:col>15</xdr:col>
      <xdr:colOff>133350</xdr:colOff>
      <xdr:row>36</xdr:row>
      <xdr:rowOff>115570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125747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13970</xdr:rowOff>
    </xdr:from>
    <xdr:to>
      <xdr:col>11</xdr:col>
      <xdr:colOff>82550</xdr:colOff>
      <xdr:row>36</xdr:row>
      <xdr:rowOff>115570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125747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110490</xdr:rowOff>
    </xdr:from>
    <xdr:to>
      <xdr:col>7</xdr:col>
      <xdr:colOff>31750</xdr:colOff>
      <xdr:row>37</xdr:row>
      <xdr:rowOff>40640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50817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学校給食センターの供用開始に伴う管理運営費や総合体育館の指定管理委託料の増などにより経常経費に充当する一般財源が増となった一方、家屋及び償却資産に係る固定資産税の増収などに伴い経常一般財源総額も増となったことから、令和５年度における本市の経常収支比率は、前年度から</a:t>
          </a:r>
          <a:r>
            <a:rPr kumimoji="1" lang="en-US" altLang="ja-JP" sz="1200">
              <a:latin typeface="ＭＳ Ｐゴシック" panose="020B0600070205080204" pitchFamily="50" charset="-128"/>
              <a:ea typeface="ＭＳ Ｐゴシック" panose="020B0600070205080204" pitchFamily="50" charset="-128"/>
            </a:rPr>
            <a:t>0.1 </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80.7%</a:t>
          </a:r>
          <a:r>
            <a:rPr kumimoji="1" lang="ja-JP" altLang="en-US" sz="1200">
              <a:latin typeface="ＭＳ Ｐゴシック" panose="020B0600070205080204" pitchFamily="50" charset="-128"/>
              <a:ea typeface="ＭＳ Ｐゴシック" panose="020B0600070205080204" pitchFamily="50" charset="-128"/>
            </a:rPr>
            <a:t>となりました。</a:t>
          </a:r>
        </a:p>
        <a:p>
          <a:r>
            <a:rPr kumimoji="1" lang="ja-JP" altLang="en-US" sz="1200">
              <a:latin typeface="ＭＳ Ｐゴシック" panose="020B0600070205080204" pitchFamily="50" charset="-128"/>
              <a:ea typeface="ＭＳ Ｐゴシック" panose="020B0600070205080204" pitchFamily="50" charset="-128"/>
            </a:rPr>
            <a:t>　本市の経常収支比率は良好な水準を維持していますが、これは、近年の市税収入の大幅増加に伴う一般財源の増が主な要因であることから、引き続き、歳出における経常経費の節減や費用対効果の向上などの取り組みを継続していきます。</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129032</xdr:rowOff>
    </xdr:from>
    <xdr:to>
      <xdr:col>23</xdr:col>
      <xdr:colOff>133350</xdr:colOff>
      <xdr:row>66</xdr:row>
      <xdr:rowOff>169418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587482"/>
          <a:ext cx="0" cy="89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43959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3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129032</xdr:rowOff>
    </xdr:from>
    <xdr:to>
      <xdr:col>24</xdr:col>
      <xdr:colOff>12700</xdr:colOff>
      <xdr:row>61</xdr:row>
      <xdr:rowOff>129032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58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129032</xdr:rowOff>
    </xdr:from>
    <xdr:to>
      <xdr:col>23</xdr:col>
      <xdr:colOff>133350</xdr:colOff>
      <xdr:row>61</xdr:row>
      <xdr:rowOff>133858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8748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124731</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10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12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8382</xdr:rowOff>
    </xdr:from>
    <xdr:to>
      <xdr:col>19</xdr:col>
      <xdr:colOff>133350</xdr:colOff>
      <xdr:row>61</xdr:row>
      <xdr:rowOff>133858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6683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3556</xdr:rowOff>
    </xdr:from>
    <xdr:to>
      <xdr:col>15</xdr:col>
      <xdr:colOff>82550</xdr:colOff>
      <xdr:row>61</xdr:row>
      <xdr:rowOff>8382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620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15748</xdr:rowOff>
    </xdr:from>
    <xdr:to>
      <xdr:col>11</xdr:col>
      <xdr:colOff>31750</xdr:colOff>
      <xdr:row>61</xdr:row>
      <xdr:rowOff>3556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30274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78232</xdr:rowOff>
    </xdr:from>
    <xdr:to>
      <xdr:col>23</xdr:col>
      <xdr:colOff>184150</xdr:colOff>
      <xdr:row>62</xdr:row>
      <xdr:rowOff>8382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170959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57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129032</xdr:rowOff>
    </xdr:from>
    <xdr:to>
      <xdr:col>15</xdr:col>
      <xdr:colOff>133350</xdr:colOff>
      <xdr:row>61</xdr:row>
      <xdr:rowOff>59182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69359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124206</xdr:rowOff>
    </xdr:from>
    <xdr:to>
      <xdr:col>11</xdr:col>
      <xdr:colOff>82550</xdr:colOff>
      <xdr:row>61</xdr:row>
      <xdr:rowOff>54356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64533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136398</xdr:rowOff>
    </xdr:from>
    <xdr:to>
      <xdr:col>7</xdr:col>
      <xdr:colOff>31750</xdr:colOff>
      <xdr:row>60</xdr:row>
      <xdr:rowOff>66548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76725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人件費については、定年延長に伴う退職手当の減の影響を除くと、人事院勧告の反映に伴う期末勤勉手当の増などに伴い、前年度に比べ増となっています。</a:t>
          </a:r>
        </a:p>
        <a:p>
          <a:r>
            <a:rPr kumimoji="1" lang="ja-JP" altLang="en-US" sz="1200">
              <a:latin typeface="ＭＳ Ｐゴシック" panose="020B0600070205080204" pitchFamily="50" charset="-128"/>
              <a:ea typeface="ＭＳ Ｐゴシック" panose="020B0600070205080204" pitchFamily="50" charset="-128"/>
            </a:rPr>
            <a:t>　物件費については、新型コロナワクチンの接種に係る経費の減などにより、前年度に比べ減となっています。</a:t>
          </a:r>
        </a:p>
        <a:p>
          <a:r>
            <a:rPr kumimoji="1" lang="ja-JP" altLang="en-US" sz="1200">
              <a:latin typeface="ＭＳ Ｐゴシック" panose="020B0600070205080204" pitchFamily="50" charset="-128"/>
              <a:ea typeface="ＭＳ Ｐゴシック" panose="020B0600070205080204" pitchFamily="50" charset="-128"/>
            </a:rPr>
            <a:t>　なお、人口１人当たりの人件費・物件費等決算額については、前年度と比べ</a:t>
          </a:r>
          <a:r>
            <a:rPr kumimoji="1" lang="en-US" altLang="ja-JP" sz="1200">
              <a:latin typeface="ＭＳ Ｐゴシック" panose="020B0600070205080204" pitchFamily="50" charset="-128"/>
              <a:ea typeface="ＭＳ Ｐゴシック" panose="020B0600070205080204" pitchFamily="50" charset="-128"/>
            </a:rPr>
            <a:t>1,530</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145,061</a:t>
          </a:r>
          <a:r>
            <a:rPr kumimoji="1" lang="ja-JP" altLang="en-US" sz="1200">
              <a:latin typeface="ＭＳ Ｐゴシック" panose="020B0600070205080204" pitchFamily="50" charset="-128"/>
              <a:ea typeface="ＭＳ Ｐゴシック" panose="020B0600070205080204" pitchFamily="50" charset="-128"/>
            </a:rPr>
            <a:t>円となりました。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91703</xdr:rowOff>
    </xdr:from>
    <xdr:to>
      <xdr:col>23</xdr:col>
      <xdr:colOff>133350</xdr:colOff>
      <xdr:row>84</xdr:row>
      <xdr:rowOff>118073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93503"/>
          <a:ext cx="838200" cy="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23155</xdr:rowOff>
    </xdr:from>
    <xdr:to>
      <xdr:col>19</xdr:col>
      <xdr:colOff>133350</xdr:colOff>
      <xdr:row>84</xdr:row>
      <xdr:rowOff>91703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24955"/>
          <a:ext cx="889000" cy="6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128341</xdr:rowOff>
    </xdr:from>
    <xdr:to>
      <xdr:col>15</xdr:col>
      <xdr:colOff>82550</xdr:colOff>
      <xdr:row>84</xdr:row>
      <xdr:rowOff>23155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87241"/>
          <a:ext cx="889000" cy="23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24934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12740</xdr:rowOff>
    </xdr:from>
    <xdr:to>
      <xdr:col>11</xdr:col>
      <xdr:colOff>31750</xdr:colOff>
      <xdr:row>82</xdr:row>
      <xdr:rowOff>128341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1640"/>
          <a:ext cx="889000" cy="11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67273</xdr:rowOff>
    </xdr:from>
    <xdr:to>
      <xdr:col>23</xdr:col>
      <xdr:colOff>184150</xdr:colOff>
      <xdr:row>84</xdr:row>
      <xdr:rowOff>168873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6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39350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4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40903</xdr:rowOff>
    </xdr:from>
    <xdr:to>
      <xdr:col>19</xdr:col>
      <xdr:colOff>184150</xdr:colOff>
      <xdr:row>84</xdr:row>
      <xdr:rowOff>142503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127280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29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143805</xdr:rowOff>
    </xdr:from>
    <xdr:to>
      <xdr:col>15</xdr:col>
      <xdr:colOff>133350</xdr:colOff>
      <xdr:row>84</xdr:row>
      <xdr:rowOff>73955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58732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6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77541</xdr:rowOff>
    </xdr:from>
    <xdr:to>
      <xdr:col>11</xdr:col>
      <xdr:colOff>82550</xdr:colOff>
      <xdr:row>83</xdr:row>
      <xdr:rowOff>7691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163918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2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133390</xdr:rowOff>
    </xdr:from>
    <xdr:to>
      <xdr:col>7</xdr:col>
      <xdr:colOff>31750</xdr:colOff>
      <xdr:row>82</xdr:row>
      <xdr:rowOff>63540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48317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本市の職員構成によるものから、類似団体平均を上回る数値で推移しており、全国でも給与水準が高い自治体となっています。</a:t>
          </a:r>
        </a:p>
        <a:p>
          <a:r>
            <a:rPr kumimoji="1" lang="ja-JP" altLang="en-US" sz="1200">
              <a:latin typeface="ＭＳ Ｐゴシック" panose="020B0600070205080204" pitchFamily="50" charset="-128"/>
              <a:ea typeface="ＭＳ Ｐゴシック" panose="020B0600070205080204" pitchFamily="50" charset="-128"/>
            </a:rPr>
            <a:t>　社会経済情勢の変化や国の給与水準等を踏まえ、引き続き本市の給与水準の適正化に努めていきます。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45720</xdr:rowOff>
    </xdr:from>
    <xdr:to>
      <xdr:col>81</xdr:col>
      <xdr:colOff>44450</xdr:colOff>
      <xdr:row>89</xdr:row>
      <xdr:rowOff>93980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3047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93980</xdr:rowOff>
    </xdr:from>
    <xdr:to>
      <xdr:col>77</xdr:col>
      <xdr:colOff>44450</xdr:colOff>
      <xdr:row>89</xdr:row>
      <xdr:rowOff>93980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35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93980</xdr:rowOff>
    </xdr:from>
    <xdr:to>
      <xdr:col>72</xdr:col>
      <xdr:colOff>203200</xdr:colOff>
      <xdr:row>89</xdr:row>
      <xdr:rowOff>118111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3530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118111</xdr:rowOff>
    </xdr:from>
    <xdr:to>
      <xdr:col>68</xdr:col>
      <xdr:colOff>152400</xdr:colOff>
      <xdr:row>89</xdr:row>
      <xdr:rowOff>118111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377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166370</xdr:rowOff>
    </xdr:from>
    <xdr:to>
      <xdr:col>81</xdr:col>
      <xdr:colOff>95250</xdr:colOff>
      <xdr:row>89</xdr:row>
      <xdr:rowOff>96520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62247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4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43180</xdr:rowOff>
    </xdr:from>
    <xdr:to>
      <xdr:col>77</xdr:col>
      <xdr:colOff>95250</xdr:colOff>
      <xdr:row>89</xdr:row>
      <xdr:rowOff>144780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129557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43180</xdr:rowOff>
    </xdr:from>
    <xdr:to>
      <xdr:col>73</xdr:col>
      <xdr:colOff>44450</xdr:colOff>
      <xdr:row>89</xdr:row>
      <xdr:rowOff>144780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129557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67311</xdr:rowOff>
    </xdr:from>
    <xdr:to>
      <xdr:col>68</xdr:col>
      <xdr:colOff>203200</xdr:colOff>
      <xdr:row>89</xdr:row>
      <xdr:rowOff>168911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153688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67311</xdr:rowOff>
    </xdr:from>
    <xdr:to>
      <xdr:col>64</xdr:col>
      <xdr:colOff>152400</xdr:colOff>
      <xdr:row>89</xdr:row>
      <xdr:rowOff>168911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153688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行財政改革大綱（平成１０年度策定）に基づき、他都市に先がけて職員数の削減を実施してきたことにより、人口千人当たり職員数は、令和元年度まで類似団体平均を下回っていました。しかしながら、平成２９年以降、三重とこわか国体・三重とこわか大会関連の職員の増員などから、職員数は増加傾向にあり、令和２年度には、人口千人当たり職員数が類似団体平均を上回りました。令和３年度、令和４年度に引き続き、令和５年度においても類似団体平均を上回りました。</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167640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778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139488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57783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139488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8587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127423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376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88917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88688</xdr:rowOff>
    </xdr:from>
    <xdr:to>
      <xdr:col>73</xdr:col>
      <xdr:colOff>44450</xdr:colOff>
      <xdr:row>62</xdr:row>
      <xdr:rowOff>18838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163000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140140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過去の大型プロジェクトの実施や下水道事業の推進により、令和元年度は類似団体平均を上回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わり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ましたが、償還のピークが過ぎたことや、市債の発行抑制に努めてきたことにより、令和２年度以降は類似団体平均を下回っています。</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近年は減少傾向にありましたが、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令和５年度は、前年度の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と前年度に引き続き増加となりました。なお、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か年平均で算出する指標であるため、単年度においては前年度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に比べて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ており、その要因は、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に計上した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学校給食センター</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のうち、建設整備の完了によって、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準元利償還金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が減少したことなどによるものです。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今後も、起債に大きく頼ることのない財政運営に努めます。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39</xdr:row>
      <xdr:rowOff>160565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78966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25296</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171148</xdr:rowOff>
    </xdr:from>
    <xdr:to>
      <xdr:col>77</xdr:col>
      <xdr:colOff>44450</xdr:colOff>
      <xdr:row>39</xdr:row>
      <xdr:rowOff>103112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8624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171148</xdr:rowOff>
    </xdr:from>
    <xdr:to>
      <xdr:col>72</xdr:col>
      <xdr:colOff>203200</xdr:colOff>
      <xdr:row>39</xdr:row>
      <xdr:rowOff>68641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8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40</xdr:row>
      <xdr:rowOff>92528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55191"/>
          <a:ext cx="889000" cy="1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120348</xdr:rowOff>
    </xdr:from>
    <xdr:to>
      <xdr:col>73</xdr:col>
      <xdr:colOff>44450</xdr:colOff>
      <xdr:row>39</xdr:row>
      <xdr:rowOff>50498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60675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17841</xdr:rowOff>
    </xdr:from>
    <xdr:to>
      <xdr:col>68</xdr:col>
      <xdr:colOff>203200</xdr:colOff>
      <xdr:row>39</xdr:row>
      <xdr:rowOff>119441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129618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から引き続き－％（将来負担なし）となりました。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今後も、将来世代の負担を軽減するため、市債発行の抑制や基金残高の確保などに取り組み、健全で持続可能な財政運営を行っていきます。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11536</xdr:rowOff>
    </xdr:from>
    <xdr:to>
      <xdr:col>73</xdr:col>
      <xdr:colOff>44450</xdr:colOff>
      <xdr:row>15</xdr:row>
      <xdr:rowOff>113136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110067</xdr:rowOff>
    </xdr:from>
    <xdr:to>
      <xdr:col>68</xdr:col>
      <xdr:colOff>203200</xdr:colOff>
      <xdr:row>16</xdr:row>
      <xdr:rowOff>40217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新・行財政改革大綱に基づき、他都市に先駆けて職員数の削減に努めてきたことにより人件費が抑制され、類似団体平均を下回っています。　　</a:t>
          </a:r>
        </a:p>
        <a:p>
          <a:r>
            <a:rPr kumimoji="1" lang="ja-JP" altLang="en-US" sz="1300">
              <a:latin typeface="ＭＳ Ｐゴシック" panose="020B0600070205080204" pitchFamily="50" charset="-128"/>
              <a:ea typeface="ＭＳ Ｐゴシック" panose="020B0600070205080204" pitchFamily="50" charset="-128"/>
            </a:rPr>
            <a:t>　令和５年度は、一般職退職手当の減少などにより、前年度から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％となっています。今後も事務の効率化・合理化を継続しながら、業務量の的確な把握と適正な定員管理を行っていきます。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956300"/>
          <a:ext cx="0" cy="107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151493</xdr:rowOff>
    </xdr:from>
    <xdr:to>
      <xdr:col>24</xdr:col>
      <xdr:colOff>25400</xdr:colOff>
      <xdr:row>36</xdr:row>
      <xdr:rowOff>78014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5224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78014</xdr:rowOff>
    </xdr:from>
    <xdr:to>
      <xdr:col>19</xdr:col>
      <xdr:colOff>187325</xdr:colOff>
      <xdr:row>36</xdr:row>
      <xdr:rowOff>88900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502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51707</xdr:rowOff>
    </xdr:from>
    <xdr:to>
      <xdr:col>20</xdr:col>
      <xdr:colOff>38100</xdr:colOff>
      <xdr:row>37</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138084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23586</xdr:rowOff>
    </xdr:from>
    <xdr:to>
      <xdr:col>15</xdr:col>
      <xdr:colOff>98425</xdr:colOff>
      <xdr:row>36</xdr:row>
      <xdr:rowOff>88900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95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110672</xdr:rowOff>
    </xdr:from>
    <xdr:to>
      <xdr:col>11</xdr:col>
      <xdr:colOff>9525</xdr:colOff>
      <xdr:row>36</xdr:row>
      <xdr:rowOff>23586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597072"/>
          <a:ext cx="8890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138793</xdr:rowOff>
    </xdr:from>
    <xdr:to>
      <xdr:col>11</xdr:col>
      <xdr:colOff>60325</xdr:colOff>
      <xdr:row>38</xdr:row>
      <xdr:rowOff>68943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53720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27214</xdr:rowOff>
    </xdr:from>
    <xdr:to>
      <xdr:col>20</xdr:col>
      <xdr:colOff>38100</xdr:colOff>
      <xdr:row>36</xdr:row>
      <xdr:rowOff>128814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144236</xdr:rowOff>
    </xdr:from>
    <xdr:to>
      <xdr:col>11</xdr:col>
      <xdr:colOff>60325</xdr:colOff>
      <xdr:row>36</xdr:row>
      <xdr:rowOff>74386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84563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59872</xdr:rowOff>
    </xdr:from>
    <xdr:to>
      <xdr:col>6</xdr:col>
      <xdr:colOff>171450</xdr:colOff>
      <xdr:row>32</xdr:row>
      <xdr:rowOff>161472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0" i="0" baseline="0">
              <a:solidFill>
                <a:schemeClr val="dk1"/>
              </a:solidFill>
              <a:effectLst/>
              <a:latin typeface="+mn-lt"/>
              <a:ea typeface="+mn-ea"/>
              <a:cs typeface="+mn-cs"/>
            </a:rPr>
            <a:t>　</a:t>
          </a:r>
          <a:r>
            <a:rPr kumimoji="1" lang="ja-JP" altLang="ja-JP" sz="950" b="0" i="0" baseline="0">
              <a:solidFill>
                <a:schemeClr val="dk1"/>
              </a:solidFill>
              <a:effectLst/>
              <a:latin typeface="+mn-lt"/>
              <a:ea typeface="+mn-ea"/>
              <a:cs typeface="+mn-cs"/>
            </a:rPr>
            <a:t>平成３０年度以降、市税等の増収による一般財源の</a:t>
          </a:r>
          <a:r>
            <a:rPr kumimoji="1" lang="ja-JP" altLang="en-US" sz="950" b="0" i="0" baseline="0">
              <a:solidFill>
                <a:schemeClr val="dk1"/>
              </a:solidFill>
              <a:effectLst/>
              <a:latin typeface="+mn-lt"/>
              <a:ea typeface="+mn-ea"/>
              <a:cs typeface="+mn-cs"/>
            </a:rPr>
            <a:t>増</a:t>
          </a:r>
          <a:r>
            <a:rPr kumimoji="1" lang="ja-JP" altLang="ja-JP" sz="950" b="0" i="0" baseline="0">
              <a:solidFill>
                <a:schemeClr val="dk1"/>
              </a:solidFill>
              <a:effectLst/>
              <a:latin typeface="+mn-lt"/>
              <a:ea typeface="+mn-ea"/>
              <a:cs typeface="+mn-cs"/>
            </a:rPr>
            <a:t>により、類似団体平均を下回って</a:t>
          </a:r>
          <a:r>
            <a:rPr kumimoji="1" lang="ja-JP" altLang="en-US" sz="950" b="0" i="0" baseline="0">
              <a:solidFill>
                <a:schemeClr val="dk1"/>
              </a:solidFill>
              <a:effectLst/>
              <a:latin typeface="+mn-lt"/>
              <a:ea typeface="+mn-ea"/>
              <a:cs typeface="+mn-cs"/>
            </a:rPr>
            <a:t>います。</a:t>
          </a:r>
          <a:r>
            <a:rPr kumimoji="1" lang="ja-JP" altLang="ja-JP" sz="950" b="0" i="0" baseline="0">
              <a:solidFill>
                <a:schemeClr val="dk1"/>
              </a:solidFill>
              <a:effectLst/>
              <a:latin typeface="+mn-lt"/>
              <a:ea typeface="+mn-ea"/>
              <a:cs typeface="+mn-cs"/>
            </a:rPr>
            <a:t>令和２年度には会計年度任用職員制度が開始され、それらの職員に支出する給料等の性質が物件費から人件費に変更となったことから、数値が大きく減少しました</a:t>
          </a:r>
          <a:r>
            <a:rPr kumimoji="1" lang="ja-JP" altLang="en-US" sz="950" b="0" i="0" baseline="0">
              <a:solidFill>
                <a:schemeClr val="dk1"/>
              </a:solidFill>
              <a:effectLst/>
              <a:latin typeface="+mn-lt"/>
              <a:ea typeface="+mn-ea"/>
              <a:cs typeface="+mn-cs"/>
            </a:rPr>
            <a:t>が、その後は学校給食費の公会計化に伴う小学校給食費の増などにより上昇傾向にあります。</a:t>
          </a:r>
          <a:endParaRPr kumimoji="1" lang="en-US" altLang="ja-JP" sz="950" b="0" i="0" baseline="0">
            <a:solidFill>
              <a:schemeClr val="dk1"/>
            </a:solidFill>
            <a:effectLst/>
            <a:latin typeface="+mn-lt"/>
            <a:ea typeface="+mn-ea"/>
            <a:cs typeface="+mn-cs"/>
          </a:endParaRPr>
        </a:p>
        <a:p>
          <a:r>
            <a:rPr kumimoji="1" lang="ja-JP" altLang="en-US" sz="950" b="0" i="0" baseline="0">
              <a:solidFill>
                <a:schemeClr val="dk1"/>
              </a:solidFill>
              <a:effectLst/>
              <a:latin typeface="+mn-lt"/>
              <a:ea typeface="+mn-ea"/>
              <a:cs typeface="+mn-cs"/>
            </a:rPr>
            <a:t>　令和５年度においては、学校給食センターのオープンに伴う管理運営費や中学校給食運営費の増により、前年度から</a:t>
          </a:r>
          <a:r>
            <a:rPr kumimoji="1" lang="en-US" altLang="ja-JP" sz="950" b="0" i="0" baseline="0">
              <a:solidFill>
                <a:schemeClr val="dk1"/>
              </a:solidFill>
              <a:effectLst/>
              <a:latin typeface="+mn-lt"/>
              <a:ea typeface="+mn-ea"/>
              <a:cs typeface="+mn-cs"/>
            </a:rPr>
            <a:t>0.9</a:t>
          </a:r>
          <a:r>
            <a:rPr kumimoji="1" lang="ja-JP" altLang="en-US" sz="950" b="0" i="0" baseline="0">
              <a:solidFill>
                <a:schemeClr val="dk1"/>
              </a:solidFill>
              <a:effectLst/>
              <a:latin typeface="+mn-lt"/>
              <a:ea typeface="+mn-ea"/>
              <a:cs typeface="+mn-cs"/>
            </a:rPr>
            <a:t>ポイント増の</a:t>
          </a:r>
          <a:r>
            <a:rPr kumimoji="1" lang="en-US" altLang="ja-JP" sz="950" b="0" i="0" baseline="0">
              <a:solidFill>
                <a:schemeClr val="dk1"/>
              </a:solidFill>
              <a:effectLst/>
              <a:latin typeface="+mn-lt"/>
              <a:ea typeface="+mn-ea"/>
              <a:cs typeface="+mn-cs"/>
            </a:rPr>
            <a:t>17.2</a:t>
          </a:r>
          <a:r>
            <a:rPr kumimoji="1" lang="ja-JP" altLang="en-US" sz="950" b="0" i="0" baseline="0">
              <a:solidFill>
                <a:schemeClr val="dk1"/>
              </a:solidFill>
              <a:effectLst/>
              <a:latin typeface="+mn-lt"/>
              <a:ea typeface="+mn-ea"/>
              <a:cs typeface="+mn-cs"/>
            </a:rPr>
            <a:t>％となりました。</a:t>
          </a:r>
          <a:endParaRPr kumimoji="1" lang="ja-JP" altLang="en-US" sz="9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110671</xdr:rowOff>
    </xdr:from>
    <xdr:to>
      <xdr:col>82</xdr:col>
      <xdr:colOff>107950</xdr:colOff>
      <xdr:row>15</xdr:row>
      <xdr:rowOff>118836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10971"/>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110671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64014"/>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20864</xdr:rowOff>
    </xdr:from>
    <xdr:to>
      <xdr:col>73</xdr:col>
      <xdr:colOff>180975</xdr:colOff>
      <xdr:row>13</xdr:row>
      <xdr:rowOff>135164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2497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20864</xdr:rowOff>
    </xdr:from>
    <xdr:to>
      <xdr:col>69</xdr:col>
      <xdr:colOff>92075</xdr:colOff>
      <xdr:row>15</xdr:row>
      <xdr:rowOff>102507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249714"/>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59871</xdr:rowOff>
    </xdr:from>
    <xdr:to>
      <xdr:col>78</xdr:col>
      <xdr:colOff>120650</xdr:colOff>
      <xdr:row>14</xdr:row>
      <xdr:rowOff>161471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29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141514</xdr:rowOff>
    </xdr:from>
    <xdr:to>
      <xdr:col>69</xdr:col>
      <xdr:colOff>142875</xdr:colOff>
      <xdr:row>13</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81841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19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51707</xdr:rowOff>
    </xdr:from>
    <xdr:to>
      <xdr:col>65</xdr:col>
      <xdr:colOff>53975</xdr:colOff>
      <xdr:row>15</xdr:row>
      <xdr:rowOff>153307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163484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9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社会保障関連経費の伸びにより増加傾向が続いており、令和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住民税非課税世帯等に対する電力・ガス・食料品等価格高騰重点支援給付金を給付したこと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などにより扶助費は前年度から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現段階では類似団体平均を下回っていますが、今後も扶助費</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精査を行い、適正な執行に努めます。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996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179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159657</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94343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03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アセットマネジメント事業として公共施設の計画的な維持補修を進めており、維持補修費が増加</a:t>
          </a:r>
          <a:r>
            <a:rPr kumimoji="1" lang="ja-JP" altLang="en-US" sz="1000" b="0" i="0" baseline="0">
              <a:solidFill>
                <a:schemeClr val="dk1"/>
              </a:solidFill>
              <a:effectLst/>
              <a:latin typeface="+mn-lt"/>
              <a:ea typeface="+mn-ea"/>
              <a:cs typeface="+mn-cs"/>
            </a:rPr>
            <a:t>傾向にある</a:t>
          </a:r>
          <a:r>
            <a:rPr kumimoji="1" lang="ja-JP" altLang="ja-JP" sz="1000" b="0" i="0" baseline="0">
              <a:solidFill>
                <a:schemeClr val="dk1"/>
              </a:solidFill>
              <a:effectLst/>
              <a:latin typeface="+mn-lt"/>
              <a:ea typeface="+mn-ea"/>
              <a:cs typeface="+mn-cs"/>
            </a:rPr>
            <a:t>ほか、高齢化の進展から後期高齢者医療特別会計や介護保険特別会計への繰出金が増加していることから、近年は比率が上昇</a:t>
          </a:r>
          <a:r>
            <a:rPr kumimoji="1" lang="ja-JP" altLang="en-US" sz="1000" b="0" i="0" baseline="0">
              <a:solidFill>
                <a:schemeClr val="dk1"/>
              </a:solidFill>
              <a:effectLst/>
              <a:latin typeface="+mn-lt"/>
              <a:ea typeface="+mn-ea"/>
              <a:cs typeface="+mn-cs"/>
            </a:rPr>
            <a:t>してい</a:t>
          </a:r>
          <a:r>
            <a:rPr kumimoji="1" lang="ja-JP" altLang="ja-JP" sz="1000" b="0" i="0" baseline="0">
              <a:solidFill>
                <a:schemeClr val="dk1"/>
              </a:solidFill>
              <a:effectLst/>
              <a:latin typeface="+mn-lt"/>
              <a:ea typeface="+mn-ea"/>
              <a:cs typeface="+mn-cs"/>
            </a:rPr>
            <a:t>ます。</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なお、下水道事業への繰り出しが補助費等となることから、類似団体平均よりも低い指標となっています。</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55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82550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66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76200</xdr:rowOff>
    </xdr:from>
    <xdr:to>
      <xdr:col>69</xdr:col>
      <xdr:colOff>92075</xdr:colOff>
      <xdr:row>57</xdr:row>
      <xdr:rowOff>31750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77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850" b="0" i="0" baseline="0">
              <a:solidFill>
                <a:schemeClr val="dk1"/>
              </a:solidFill>
              <a:effectLst/>
              <a:latin typeface="+mn-lt"/>
              <a:ea typeface="+mn-ea"/>
              <a:cs typeface="+mn-cs"/>
            </a:rPr>
            <a:t>　</a:t>
          </a:r>
          <a:r>
            <a:rPr kumimoji="1" lang="ja-JP" altLang="ja-JP" sz="850" b="0" i="0" baseline="0">
              <a:solidFill>
                <a:schemeClr val="dk1"/>
              </a:solidFill>
              <a:effectLst/>
              <a:latin typeface="+mn-lt"/>
              <a:ea typeface="+mn-ea"/>
              <a:cs typeface="+mn-cs"/>
            </a:rPr>
            <a:t>下水道事業や四日市港管理組合への負担金支出が多額であることから、類似団体平均を上回っています。平成３０年度以降、市税等の増収による一般財源の増により、数値が年々改善していましたが、令和４年度</a:t>
          </a:r>
          <a:r>
            <a:rPr kumimoji="1" lang="ja-JP" altLang="en-US" sz="850" b="0" i="0" baseline="0">
              <a:solidFill>
                <a:schemeClr val="dk1"/>
              </a:solidFill>
              <a:effectLst/>
              <a:latin typeface="+mn-lt"/>
              <a:ea typeface="+mn-ea"/>
              <a:cs typeface="+mn-cs"/>
            </a:rPr>
            <a:t>に</a:t>
          </a:r>
          <a:r>
            <a:rPr kumimoji="1" lang="ja-JP" altLang="ja-JP" sz="850" b="0" i="0" baseline="0">
              <a:solidFill>
                <a:schemeClr val="dk1"/>
              </a:solidFill>
              <a:effectLst/>
              <a:latin typeface="+mn-lt"/>
              <a:ea typeface="+mn-ea"/>
              <a:cs typeface="+mn-cs"/>
            </a:rPr>
            <a:t>は固定資産税の</a:t>
          </a:r>
          <a:r>
            <a:rPr kumimoji="1" lang="ja-JP" altLang="en-US" sz="850" b="0" i="0" baseline="0">
              <a:solidFill>
                <a:schemeClr val="dk1"/>
              </a:solidFill>
              <a:effectLst/>
              <a:latin typeface="+mn-lt"/>
              <a:ea typeface="+mn-ea"/>
              <a:cs typeface="+mn-cs"/>
            </a:rPr>
            <a:t>減収に加え、</a:t>
          </a:r>
          <a:r>
            <a:rPr kumimoji="1" lang="ja-JP" altLang="ja-JP" sz="850" b="0" i="0" baseline="0">
              <a:solidFill>
                <a:schemeClr val="dk1"/>
              </a:solidFill>
              <a:effectLst/>
              <a:latin typeface="+mn-lt"/>
              <a:ea typeface="+mn-ea"/>
              <a:cs typeface="+mn-cs"/>
            </a:rPr>
            <a:t>下水道事業への負担金が</a:t>
          </a:r>
          <a:r>
            <a:rPr kumimoji="1" lang="ja-JP" altLang="en-US" sz="850" b="0" i="0" baseline="0">
              <a:solidFill>
                <a:schemeClr val="dk1"/>
              </a:solidFill>
              <a:effectLst/>
              <a:latin typeface="+mn-lt"/>
              <a:ea typeface="+mn-ea"/>
              <a:cs typeface="+mn-cs"/>
            </a:rPr>
            <a:t>増加した</a:t>
          </a:r>
          <a:r>
            <a:rPr kumimoji="1" lang="ja-JP" altLang="ja-JP" sz="850" b="0" i="0" baseline="0">
              <a:solidFill>
                <a:schemeClr val="dk1"/>
              </a:solidFill>
              <a:effectLst/>
              <a:latin typeface="+mn-lt"/>
              <a:ea typeface="+mn-ea"/>
              <a:cs typeface="+mn-cs"/>
            </a:rPr>
            <a:t>こと</a:t>
          </a:r>
          <a:r>
            <a:rPr kumimoji="1" lang="ja-JP" altLang="en-US" sz="850" b="0" i="0" baseline="0">
              <a:solidFill>
                <a:schemeClr val="dk1"/>
              </a:solidFill>
              <a:effectLst/>
              <a:latin typeface="+mn-lt"/>
              <a:ea typeface="+mn-ea"/>
              <a:cs typeface="+mn-cs"/>
            </a:rPr>
            <a:t>などにより</a:t>
          </a:r>
          <a:r>
            <a:rPr kumimoji="1" lang="ja-JP" altLang="ja-JP" sz="850" b="0" i="0" baseline="0">
              <a:solidFill>
                <a:schemeClr val="dk1"/>
              </a:solidFill>
              <a:effectLst/>
              <a:latin typeface="+mn-lt"/>
              <a:ea typeface="+mn-ea"/>
              <a:cs typeface="+mn-cs"/>
            </a:rPr>
            <a:t>、</a:t>
          </a:r>
          <a:r>
            <a:rPr kumimoji="1" lang="ja-JP" altLang="en-US" sz="850" b="0" i="0" baseline="0">
              <a:solidFill>
                <a:schemeClr val="dk1"/>
              </a:solidFill>
              <a:effectLst/>
              <a:latin typeface="+mn-lt"/>
              <a:ea typeface="+mn-ea"/>
              <a:cs typeface="+mn-cs"/>
            </a:rPr>
            <a:t>比率は増加しました。</a:t>
          </a:r>
          <a:endParaRPr kumimoji="1" lang="en-US" altLang="ja-JP" sz="850" b="0" i="0" baseline="0">
            <a:solidFill>
              <a:schemeClr val="dk1"/>
            </a:solidFill>
            <a:effectLst/>
            <a:latin typeface="+mn-lt"/>
            <a:ea typeface="+mn-ea"/>
            <a:cs typeface="+mn-cs"/>
          </a:endParaRPr>
        </a:p>
        <a:p>
          <a:pPr eaLnBrk="1" fontAlgn="auto" latinLnBrk="0" hangingPunct="1"/>
          <a:r>
            <a:rPr kumimoji="1" lang="ja-JP" altLang="en-US" sz="850" b="0" i="0" baseline="0">
              <a:solidFill>
                <a:schemeClr val="dk1"/>
              </a:solidFill>
              <a:effectLst/>
              <a:latin typeface="+mn-lt"/>
              <a:ea typeface="+mn-ea"/>
              <a:cs typeface="+mn-cs"/>
            </a:rPr>
            <a:t>　令和５年度においては、固定資産税が増収となったことなどにより、</a:t>
          </a:r>
          <a:r>
            <a:rPr kumimoji="1" lang="ja-JP" altLang="ja-JP" sz="850" b="0" i="0" baseline="0">
              <a:solidFill>
                <a:schemeClr val="dk1"/>
              </a:solidFill>
              <a:effectLst/>
              <a:latin typeface="+mn-lt"/>
              <a:ea typeface="+mn-ea"/>
              <a:cs typeface="+mn-cs"/>
            </a:rPr>
            <a:t>前年度から</a:t>
          </a:r>
          <a:r>
            <a:rPr kumimoji="1" lang="en-US" altLang="ja-JP" sz="850" b="0" i="0" baseline="0">
              <a:solidFill>
                <a:schemeClr val="dk1"/>
              </a:solidFill>
              <a:effectLst/>
              <a:latin typeface="+mn-lt"/>
              <a:ea typeface="+mn-ea"/>
              <a:cs typeface="+mn-cs"/>
            </a:rPr>
            <a:t>0.1</a:t>
          </a:r>
          <a:r>
            <a:rPr kumimoji="1" lang="ja-JP" altLang="ja-JP" sz="850" b="0" i="0" baseline="0">
              <a:solidFill>
                <a:schemeClr val="dk1"/>
              </a:solidFill>
              <a:effectLst/>
              <a:latin typeface="+mn-lt"/>
              <a:ea typeface="+mn-ea"/>
              <a:cs typeface="+mn-cs"/>
            </a:rPr>
            <a:t>ポイント</a:t>
          </a:r>
          <a:r>
            <a:rPr kumimoji="1" lang="ja-JP" altLang="en-US" sz="850" b="0" i="0" baseline="0">
              <a:solidFill>
                <a:schemeClr val="dk1"/>
              </a:solidFill>
              <a:effectLst/>
              <a:latin typeface="+mn-lt"/>
              <a:ea typeface="+mn-ea"/>
              <a:cs typeface="+mn-cs"/>
            </a:rPr>
            <a:t>減</a:t>
          </a:r>
          <a:r>
            <a:rPr kumimoji="1" lang="ja-JP" altLang="ja-JP" sz="850" b="0" i="0" baseline="0">
              <a:solidFill>
                <a:schemeClr val="dk1"/>
              </a:solidFill>
              <a:effectLst/>
              <a:latin typeface="+mn-lt"/>
              <a:ea typeface="+mn-ea"/>
              <a:cs typeface="+mn-cs"/>
            </a:rPr>
            <a:t>の</a:t>
          </a:r>
          <a:r>
            <a:rPr kumimoji="1" lang="en-US" altLang="ja-JP" sz="850" b="0" i="0" baseline="0">
              <a:solidFill>
                <a:schemeClr val="dk1"/>
              </a:solidFill>
              <a:effectLst/>
              <a:latin typeface="+mn-lt"/>
              <a:ea typeface="+mn-ea"/>
              <a:cs typeface="+mn-cs"/>
            </a:rPr>
            <a:t>10.1</a:t>
          </a:r>
          <a:r>
            <a:rPr kumimoji="1" lang="ja-JP" altLang="ja-JP" sz="850" b="0" i="0" baseline="0">
              <a:solidFill>
                <a:schemeClr val="dk1"/>
              </a:solidFill>
              <a:effectLst/>
              <a:latin typeface="+mn-lt"/>
              <a:ea typeface="+mn-ea"/>
              <a:cs typeface="+mn-cs"/>
            </a:rPr>
            <a:t>％と</a:t>
          </a:r>
          <a:r>
            <a:rPr kumimoji="1" lang="ja-JP" altLang="en-US" sz="850" b="0" i="0" baseline="0">
              <a:solidFill>
                <a:schemeClr val="dk1"/>
              </a:solidFill>
              <a:effectLst/>
              <a:latin typeface="+mn-lt"/>
              <a:ea typeface="+mn-ea"/>
              <a:cs typeface="+mn-cs"/>
            </a:rPr>
            <a:t>、ほぼ横ばいの状況に</a:t>
          </a:r>
          <a:r>
            <a:rPr kumimoji="1" lang="ja-JP" altLang="ja-JP" sz="850" b="0" i="0" baseline="0">
              <a:solidFill>
                <a:schemeClr val="dk1"/>
              </a:solidFill>
              <a:effectLst/>
              <a:latin typeface="+mn-lt"/>
              <a:ea typeface="+mn-ea"/>
              <a:cs typeface="+mn-cs"/>
            </a:rPr>
            <a:t>な</a:t>
          </a:r>
          <a:r>
            <a:rPr kumimoji="1" lang="ja-JP" altLang="en-US" sz="850" b="0" i="0" baseline="0">
              <a:solidFill>
                <a:schemeClr val="dk1"/>
              </a:solidFill>
              <a:effectLst/>
              <a:latin typeface="+mn-lt"/>
              <a:ea typeface="+mn-ea"/>
              <a:cs typeface="+mn-cs"/>
            </a:rPr>
            <a:t>りました</a:t>
          </a:r>
          <a:r>
            <a:rPr kumimoji="1" lang="ja-JP" altLang="ja-JP" sz="850" b="0" i="0" baseline="0">
              <a:solidFill>
                <a:schemeClr val="dk1"/>
              </a:solidFill>
              <a:effectLst/>
              <a:latin typeface="+mn-lt"/>
              <a:ea typeface="+mn-ea"/>
              <a:cs typeface="+mn-cs"/>
            </a:rPr>
            <a:t>。</a:t>
          </a:r>
          <a:endParaRPr lang="ja-JP" altLang="ja-JP" sz="850">
            <a:effectLst/>
          </a:endParaRPr>
        </a:p>
        <a:p>
          <a:pPr eaLnBrk="1" fontAlgn="auto" latinLnBrk="0" hangingPunct="1"/>
          <a:r>
            <a:rPr kumimoji="1" lang="ja-JP" altLang="ja-JP" sz="850" b="0" i="0" baseline="0">
              <a:solidFill>
                <a:schemeClr val="dk1"/>
              </a:solidFill>
              <a:effectLst/>
              <a:latin typeface="+mn-lt"/>
              <a:ea typeface="+mn-ea"/>
              <a:cs typeface="+mn-cs"/>
            </a:rPr>
            <a:t>　これらの支出について精査する一方で、各種団体への補助金・負担金を始め、個々の補助事業についても、必要性や効果の検証を行うとともに、適宜見直しを進めることで、適正化を図っていきます。</a:t>
          </a:r>
          <a:endParaRPr lang="ja-JP" altLang="ja-JP" sz="85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040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142240</xdr:rowOff>
    </xdr:from>
    <xdr:to>
      <xdr:col>78</xdr:col>
      <xdr:colOff>69850</xdr:colOff>
      <xdr:row>35</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971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142240</xdr:rowOff>
    </xdr:from>
    <xdr:to>
      <xdr:col>73</xdr:col>
      <xdr:colOff>180975</xdr:colOff>
      <xdr:row>35</xdr:row>
      <xdr:rowOff>39370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97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39370</xdr:rowOff>
    </xdr:from>
    <xdr:to>
      <xdr:col>69</xdr:col>
      <xdr:colOff>92075</xdr:colOff>
      <xdr:row>35</xdr:row>
      <xdr:rowOff>62230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04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132097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82567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8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91440</xdr:rowOff>
    </xdr:from>
    <xdr:to>
      <xdr:col>74</xdr:col>
      <xdr:colOff>31750</xdr:colOff>
      <xdr:row>35</xdr:row>
      <xdr:rowOff>21590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6367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160020</xdr:rowOff>
    </xdr:from>
    <xdr:to>
      <xdr:col>69</xdr:col>
      <xdr:colOff>142875</xdr:colOff>
      <xdr:row>35</xdr:row>
      <xdr:rowOff>90170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74947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過去に発行した市債の償還が順次終了するとともに、市債発行の抑制により市債残高の減少を図ってきたことから、令和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ポイント改善し、類似団体中最も低い水準となりました。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今後も、効果的かつ効率的な市債の発行に努めます。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26307</xdr:rowOff>
    </xdr:from>
    <xdr:to>
      <xdr:col>24</xdr:col>
      <xdr:colOff>25400</xdr:colOff>
      <xdr:row>73</xdr:row>
      <xdr:rowOff>102507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542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102507</xdr:rowOff>
    </xdr:from>
    <xdr:to>
      <xdr:col>19</xdr:col>
      <xdr:colOff>187325</xdr:colOff>
      <xdr:row>73</xdr:row>
      <xdr:rowOff>146050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2618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146050</xdr:rowOff>
    </xdr:from>
    <xdr:to>
      <xdr:col>15</xdr:col>
      <xdr:colOff>98425</xdr:colOff>
      <xdr:row>74</xdr:row>
      <xdr:rowOff>18143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2661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18143</xdr:rowOff>
    </xdr:from>
    <xdr:to>
      <xdr:col>11</xdr:col>
      <xdr:colOff>9525</xdr:colOff>
      <xdr:row>74</xdr:row>
      <xdr:rowOff>83457</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2705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146957</xdr:rowOff>
    </xdr:from>
    <xdr:to>
      <xdr:col>24</xdr:col>
      <xdr:colOff>76200</xdr:colOff>
      <xdr:row>73</xdr:row>
      <xdr:rowOff>77107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4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55534</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39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51707</xdr:rowOff>
    </xdr:from>
    <xdr:to>
      <xdr:col>20</xdr:col>
      <xdr:colOff>38100</xdr:colOff>
      <xdr:row>73</xdr:row>
      <xdr:rowOff>153307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163484</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33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95250</xdr:rowOff>
    </xdr:from>
    <xdr:to>
      <xdr:col>15</xdr:col>
      <xdr:colOff>149225</xdr:colOff>
      <xdr:row>74</xdr:row>
      <xdr:rowOff>25400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35577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138793</xdr:rowOff>
    </xdr:from>
    <xdr:to>
      <xdr:col>11</xdr:col>
      <xdr:colOff>60325</xdr:colOff>
      <xdr:row>74</xdr:row>
      <xdr:rowOff>68943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79120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4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32657</xdr:rowOff>
    </xdr:from>
    <xdr:to>
      <xdr:col>6</xdr:col>
      <xdr:colOff>171450</xdr:colOff>
      <xdr:row>74</xdr:row>
      <xdr:rowOff>134257</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144434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48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令和</a:t>
          </a:r>
          <a:r>
            <a:rPr kumimoji="1" lang="ja-JP" altLang="en-US" sz="1000" b="0" i="0" baseline="0">
              <a:solidFill>
                <a:schemeClr val="dk1"/>
              </a:solidFill>
              <a:effectLst/>
              <a:latin typeface="+mn-lt"/>
              <a:ea typeface="+mn-ea"/>
              <a:cs typeface="+mn-cs"/>
            </a:rPr>
            <a:t>５</a:t>
          </a:r>
          <a:r>
            <a:rPr kumimoji="1" lang="ja-JP" altLang="ja-JP" sz="1000" b="0" i="0" baseline="0">
              <a:solidFill>
                <a:schemeClr val="dk1"/>
              </a:solidFill>
              <a:effectLst/>
              <a:latin typeface="+mn-lt"/>
              <a:ea typeface="+mn-ea"/>
              <a:cs typeface="+mn-cs"/>
            </a:rPr>
            <a:t>年度については、</a:t>
          </a:r>
          <a:r>
            <a:rPr kumimoji="1" lang="ja-JP" altLang="en-US" sz="1000" b="0" i="0" baseline="0">
              <a:solidFill>
                <a:schemeClr val="dk1"/>
              </a:solidFill>
              <a:effectLst/>
              <a:latin typeface="+mn-lt"/>
              <a:ea typeface="+mn-ea"/>
              <a:cs typeface="+mn-cs"/>
            </a:rPr>
            <a:t>過去に発行した市債の償還終了による公債費の減少や物件費の増加などにより</a:t>
          </a:r>
          <a:r>
            <a:rPr kumimoji="1" lang="ja-JP" altLang="ja-JP" sz="1000" b="0" i="0" baseline="0">
              <a:solidFill>
                <a:schemeClr val="dk1"/>
              </a:solidFill>
              <a:effectLst/>
              <a:latin typeface="+mn-lt"/>
              <a:ea typeface="+mn-ea"/>
              <a:cs typeface="+mn-cs"/>
            </a:rPr>
            <a:t>数値が増加しましたが、依然として類似団体平均を下回る結果となっています。</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本市は普通交付税の不交付団体であり、市税収入の増減の影響を受けやすい傾向である上、高齢化の進展等に伴う社会保障関連経費のさらなる増加も見込まれるため、引き続き適正な執行に努め、経常経費の節減を図っていきます。</a:t>
          </a:r>
          <a:endParaRPr lang="ja-JP" altLang="ja-JP" sz="1100">
            <a:effectLst/>
          </a:endParaRP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117856</xdr:rowOff>
    </xdr:from>
    <xdr:to>
      <xdr:col>82</xdr:col>
      <xdr:colOff>107950</xdr:colOff>
      <xdr:row>80</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3148056"/>
          <a:ext cx="0" cy="672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32783</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89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117856</xdr:rowOff>
    </xdr:from>
    <xdr:to>
      <xdr:col>82</xdr:col>
      <xdr:colOff>196850</xdr:colOff>
      <xdr:row>76</xdr:row>
      <xdr:rowOff>117856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14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19558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193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39133</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412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163576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056615"/>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xdr:rowOff>
    </xdr:from>
    <xdr:to>
      <xdr:col>78</xdr:col>
      <xdr:colOff>120650</xdr:colOff>
      <xdr:row>78</xdr:row>
      <xdr:rowOff>113792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26415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0337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51054</xdr:rowOff>
    </xdr:from>
    <xdr:to>
      <xdr:col>74</xdr:col>
      <xdr:colOff>31750</xdr:colOff>
      <xdr:row>77</xdr:row>
      <xdr:rowOff>152654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168148</xdr:rowOff>
    </xdr:from>
    <xdr:to>
      <xdr:col>69</xdr:col>
      <xdr:colOff>92075</xdr:colOff>
      <xdr:row>76</xdr:row>
      <xdr:rowOff>3556</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85544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48785</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07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124206</xdr:rowOff>
    </xdr:from>
    <xdr:to>
      <xdr:col>69</xdr:col>
      <xdr:colOff>142875</xdr:colOff>
      <xdr:row>76</xdr:row>
      <xdr:rowOff>54356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64533</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117348</xdr:rowOff>
    </xdr:from>
    <xdr:to>
      <xdr:col>65</xdr:col>
      <xdr:colOff>53975</xdr:colOff>
      <xdr:row>75</xdr:row>
      <xdr:rowOff>47498</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57675</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37726</xdr:rowOff>
    </xdr:from>
    <xdr:to>
      <xdr:col>29</xdr:col>
      <xdr:colOff>127000</xdr:colOff>
      <xdr:row>16</xdr:row>
      <xdr:rowOff>113164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28551"/>
          <a:ext cx="647700" cy="75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96476</xdr:rowOff>
    </xdr:from>
    <xdr:to>
      <xdr:col>26</xdr:col>
      <xdr:colOff>50800</xdr:colOff>
      <xdr:row>16</xdr:row>
      <xdr:rowOff>113164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87301"/>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96476</xdr:rowOff>
    </xdr:from>
    <xdr:to>
      <xdr:col>22</xdr:col>
      <xdr:colOff>114300</xdr:colOff>
      <xdr:row>16</xdr:row>
      <xdr:rowOff>149773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87301"/>
          <a:ext cx="698500" cy="5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149773</xdr:rowOff>
    </xdr:from>
    <xdr:to>
      <xdr:col>18</xdr:col>
      <xdr:colOff>177800</xdr:colOff>
      <xdr:row>17</xdr:row>
      <xdr:rowOff>145593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40598"/>
          <a:ext cx="698500" cy="167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158376</xdr:rowOff>
    </xdr:from>
    <xdr:to>
      <xdr:col>29</xdr:col>
      <xdr:colOff>177800</xdr:colOff>
      <xdr:row>16</xdr:row>
      <xdr:rowOff>88526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7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3453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2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62364</xdr:rowOff>
    </xdr:from>
    <xdr:to>
      <xdr:col>26</xdr:col>
      <xdr:colOff>101600</xdr:colOff>
      <xdr:row>16</xdr:row>
      <xdr:rowOff>163964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5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2691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22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45676</xdr:rowOff>
    </xdr:from>
    <xdr:to>
      <xdr:col>22</xdr:col>
      <xdr:colOff>165100</xdr:colOff>
      <xdr:row>16</xdr:row>
      <xdr:rowOff>147276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3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157453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0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98973</xdr:rowOff>
    </xdr:from>
    <xdr:to>
      <xdr:col>19</xdr:col>
      <xdr:colOff>38100</xdr:colOff>
      <xdr:row>17</xdr:row>
      <xdr:rowOff>29123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39300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94793</xdr:rowOff>
    </xdr:from>
    <xdr:to>
      <xdr:col>15</xdr:col>
      <xdr:colOff>101600</xdr:colOff>
      <xdr:row>18</xdr:row>
      <xdr:rowOff>24943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7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35120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48956</xdr:rowOff>
    </xdr:from>
    <xdr:to>
      <xdr:col>29</xdr:col>
      <xdr:colOff>127000</xdr:colOff>
      <xdr:row>36</xdr:row>
      <xdr:rowOff>143642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02206"/>
          <a:ext cx="647700" cy="94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48956</xdr:rowOff>
    </xdr:from>
    <xdr:to>
      <xdr:col>26</xdr:col>
      <xdr:colOff>50800</xdr:colOff>
      <xdr:row>37</xdr:row>
      <xdr:rowOff>156490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2206"/>
          <a:ext cx="698500" cy="27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149997</xdr:rowOff>
    </xdr:from>
    <xdr:to>
      <xdr:col>22</xdr:col>
      <xdr:colOff>114300</xdr:colOff>
      <xdr:row>37</xdr:row>
      <xdr:rowOff>156490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74697"/>
          <a:ext cx="698500" cy="6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258477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123845</xdr:rowOff>
    </xdr:from>
    <xdr:to>
      <xdr:col>18</xdr:col>
      <xdr:colOff>177800</xdr:colOff>
      <xdr:row>37</xdr:row>
      <xdr:rowOff>149997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48545"/>
          <a:ext cx="698500" cy="26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92842</xdr:rowOff>
    </xdr:from>
    <xdr:to>
      <xdr:col>29</xdr:col>
      <xdr:colOff>177800</xdr:colOff>
      <xdr:row>37</xdr:row>
      <xdr:rowOff>22992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46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64919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1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341056</xdr:rowOff>
    </xdr:from>
    <xdr:to>
      <xdr:col>26</xdr:col>
      <xdr:colOff>101600</xdr:colOff>
      <xdr:row>36</xdr:row>
      <xdr:rowOff>99756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109933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20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105690</xdr:rowOff>
    </xdr:from>
    <xdr:to>
      <xdr:col>22</xdr:col>
      <xdr:colOff>165100</xdr:colOff>
      <xdr:row>37</xdr:row>
      <xdr:rowOff>207290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30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192067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99197</xdr:rowOff>
    </xdr:from>
    <xdr:to>
      <xdr:col>19</xdr:col>
      <xdr:colOff>38100</xdr:colOff>
      <xdr:row>37</xdr:row>
      <xdr:rowOff>200797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23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185574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73045</xdr:rowOff>
    </xdr:from>
    <xdr:to>
      <xdr:col>15</xdr:col>
      <xdr:colOff>101600</xdr:colOff>
      <xdr:row>37</xdr:row>
      <xdr:rowOff>174645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97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159422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8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29667</xdr:rowOff>
    </xdr:from>
    <xdr:to>
      <xdr:col>24</xdr:col>
      <xdr:colOff>63500</xdr:colOff>
      <xdr:row>35</xdr:row>
      <xdr:rowOff>29819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3041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143663</xdr:rowOff>
    </xdr:from>
    <xdr:to>
      <xdr:col>19</xdr:col>
      <xdr:colOff>177800</xdr:colOff>
      <xdr:row>35</xdr:row>
      <xdr:rowOff>29819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72963"/>
          <a:ext cx="889000" cy="5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143663</xdr:rowOff>
    </xdr:from>
    <xdr:to>
      <xdr:col>15</xdr:col>
      <xdr:colOff>50800</xdr:colOff>
      <xdr:row>35</xdr:row>
      <xdr:rowOff>70929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2963"/>
          <a:ext cx="889000" cy="9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70929</xdr:rowOff>
    </xdr:from>
    <xdr:to>
      <xdr:col>10</xdr:col>
      <xdr:colOff>114300</xdr:colOff>
      <xdr:row>38</xdr:row>
      <xdr:rowOff>58014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71679"/>
          <a:ext cx="889000" cy="50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17594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150317</xdr:rowOff>
    </xdr:from>
    <xdr:to>
      <xdr:col>24</xdr:col>
      <xdr:colOff>114300</xdr:colOff>
      <xdr:row>35</xdr:row>
      <xdr:rowOff>80467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1744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150469</xdr:rowOff>
    </xdr:from>
    <xdr:to>
      <xdr:col>20</xdr:col>
      <xdr:colOff>38100</xdr:colOff>
      <xdr:row>35</xdr:row>
      <xdr:rowOff>80619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97146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92863</xdr:rowOff>
    </xdr:from>
    <xdr:to>
      <xdr:col>15</xdr:col>
      <xdr:colOff>101600</xdr:colOff>
      <xdr:row>35</xdr:row>
      <xdr:rowOff>23013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39540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9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20129</xdr:rowOff>
    </xdr:from>
    <xdr:to>
      <xdr:col>10</xdr:col>
      <xdr:colOff>165100</xdr:colOff>
      <xdr:row>35</xdr:row>
      <xdr:rowOff>121729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138256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7214</xdr:rowOff>
    </xdr:from>
    <xdr:to>
      <xdr:col>6</xdr:col>
      <xdr:colOff>38100</xdr:colOff>
      <xdr:row>38</xdr:row>
      <xdr:rowOff>108814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99941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85202</xdr:rowOff>
    </xdr:from>
    <xdr:to>
      <xdr:col>24</xdr:col>
      <xdr:colOff>63500</xdr:colOff>
      <xdr:row>54</xdr:row>
      <xdr:rowOff>87168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343502"/>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85202</xdr:rowOff>
    </xdr:from>
    <xdr:to>
      <xdr:col>19</xdr:col>
      <xdr:colOff>177800</xdr:colOff>
      <xdr:row>55</xdr:row>
      <xdr:rowOff>84424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43502"/>
          <a:ext cx="889000" cy="17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84424</xdr:rowOff>
    </xdr:from>
    <xdr:to>
      <xdr:col>15</xdr:col>
      <xdr:colOff>50800</xdr:colOff>
      <xdr:row>58</xdr:row>
      <xdr:rowOff>145324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14174"/>
          <a:ext cx="889000" cy="57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159679</xdr:rowOff>
    </xdr:from>
    <xdr:to>
      <xdr:col>10</xdr:col>
      <xdr:colOff>114300</xdr:colOff>
      <xdr:row>58</xdr:row>
      <xdr:rowOff>145324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60879"/>
          <a:ext cx="889000" cy="32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94510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36368</xdr:rowOff>
    </xdr:from>
    <xdr:to>
      <xdr:col>24</xdr:col>
      <xdr:colOff>114300</xdr:colOff>
      <xdr:row>54</xdr:row>
      <xdr:rowOff>137968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9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59245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4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34402</xdr:rowOff>
    </xdr:from>
    <xdr:to>
      <xdr:col>20</xdr:col>
      <xdr:colOff>38100</xdr:colOff>
      <xdr:row>54</xdr:row>
      <xdr:rowOff>136002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152529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33624</xdr:rowOff>
    </xdr:from>
    <xdr:to>
      <xdr:col>15</xdr:col>
      <xdr:colOff>101600</xdr:colOff>
      <xdr:row>55</xdr:row>
      <xdr:rowOff>135224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6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151751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94524</xdr:rowOff>
    </xdr:from>
    <xdr:to>
      <xdr:col>10</xdr:col>
      <xdr:colOff>165100</xdr:colOff>
      <xdr:row>59</xdr:row>
      <xdr:rowOff>24674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15801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3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108879</xdr:rowOff>
    </xdr:from>
    <xdr:to>
      <xdr:col>6</xdr:col>
      <xdr:colOff>38100</xdr:colOff>
      <xdr:row>57</xdr:row>
      <xdr:rowOff>39029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55556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8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4918</xdr:rowOff>
    </xdr:from>
    <xdr:to>
      <xdr:col>24</xdr:col>
      <xdr:colOff>63500</xdr:colOff>
      <xdr:row>76</xdr:row>
      <xdr:rowOff>32807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35118"/>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4918</xdr:rowOff>
    </xdr:from>
    <xdr:to>
      <xdr:col>19</xdr:col>
      <xdr:colOff>177800</xdr:colOff>
      <xdr:row>76</xdr:row>
      <xdr:rowOff>44648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35118"/>
          <a:ext cx="8890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90507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28555</xdr:rowOff>
    </xdr:from>
    <xdr:to>
      <xdr:col>15</xdr:col>
      <xdr:colOff>50800</xdr:colOff>
      <xdr:row>76</xdr:row>
      <xdr:rowOff>44648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058755"/>
          <a:ext cx="889000" cy="1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96221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28555</xdr:rowOff>
    </xdr:from>
    <xdr:to>
      <xdr:col>10</xdr:col>
      <xdr:colOff>114300</xdr:colOff>
      <xdr:row>76</xdr:row>
      <xdr:rowOff>75555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58755"/>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99102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141668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153457</xdr:rowOff>
    </xdr:from>
    <xdr:to>
      <xdr:col>24</xdr:col>
      <xdr:colOff>114300</xdr:colOff>
      <xdr:row>76</xdr:row>
      <xdr:rowOff>83607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1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4884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6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125568</xdr:rowOff>
    </xdr:from>
    <xdr:to>
      <xdr:col>20</xdr:col>
      <xdr:colOff>38100</xdr:colOff>
      <xdr:row>76</xdr:row>
      <xdr:rowOff>55718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8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72245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75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165298</xdr:rowOff>
    </xdr:from>
    <xdr:to>
      <xdr:col>15</xdr:col>
      <xdr:colOff>101600</xdr:colOff>
      <xdr:row>76</xdr:row>
      <xdr:rowOff>95448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111975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79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149205</xdr:rowOff>
    </xdr:from>
    <xdr:to>
      <xdr:col>10</xdr:col>
      <xdr:colOff>165100</xdr:colOff>
      <xdr:row>76</xdr:row>
      <xdr:rowOff>79355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95882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78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24755</xdr:rowOff>
    </xdr:from>
    <xdr:to>
      <xdr:col>6</xdr:col>
      <xdr:colOff>38100</xdr:colOff>
      <xdr:row>76</xdr:row>
      <xdr:rowOff>126355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142882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83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111272</xdr:rowOff>
    </xdr:from>
    <xdr:to>
      <xdr:col>24</xdr:col>
      <xdr:colOff>63500</xdr:colOff>
      <xdr:row>97</xdr:row>
      <xdr:rowOff>78893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70472"/>
          <a:ext cx="838200" cy="13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169189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85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52963</xdr:rowOff>
    </xdr:from>
    <xdr:to>
      <xdr:col>19</xdr:col>
      <xdr:colOff>177800</xdr:colOff>
      <xdr:row>97</xdr:row>
      <xdr:rowOff>78893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12163"/>
          <a:ext cx="889000" cy="19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52963</xdr:rowOff>
    </xdr:from>
    <xdr:to>
      <xdr:col>15</xdr:col>
      <xdr:colOff>50800</xdr:colOff>
      <xdr:row>98</xdr:row>
      <xdr:rowOff>99647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12163"/>
          <a:ext cx="889000" cy="38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99647</xdr:rowOff>
    </xdr:from>
    <xdr:to>
      <xdr:col>10</xdr:col>
      <xdr:colOff>114300</xdr:colOff>
      <xdr:row>99</xdr:row>
      <xdr:rowOff>10590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01747"/>
          <a:ext cx="889000" cy="8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60472</xdr:rowOff>
    </xdr:from>
    <xdr:to>
      <xdr:col>24</xdr:col>
      <xdr:colOff>114300</xdr:colOff>
      <xdr:row>96</xdr:row>
      <xdr:rowOff>162072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38899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28093</xdr:rowOff>
    </xdr:from>
    <xdr:to>
      <xdr:col>20</xdr:col>
      <xdr:colOff>38100</xdr:colOff>
      <xdr:row>97</xdr:row>
      <xdr:rowOff>129693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5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2163</xdr:rowOff>
    </xdr:from>
    <xdr:to>
      <xdr:col>15</xdr:col>
      <xdr:colOff>101600</xdr:colOff>
      <xdr:row>96</xdr:row>
      <xdr:rowOff>103763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94890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55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48847</xdr:rowOff>
    </xdr:from>
    <xdr:to>
      <xdr:col>10</xdr:col>
      <xdr:colOff>165100</xdr:colOff>
      <xdr:row>98</xdr:row>
      <xdr:rowOff>150447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141574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4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131240</xdr:rowOff>
    </xdr:from>
    <xdr:to>
      <xdr:col>6</xdr:col>
      <xdr:colOff>38100</xdr:colOff>
      <xdr:row>99</xdr:row>
      <xdr:rowOff>61390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52517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2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168999</xdr:rowOff>
    </xdr:from>
    <xdr:to>
      <xdr:col>55</xdr:col>
      <xdr:colOff>0</xdr:colOff>
      <xdr:row>37</xdr:row>
      <xdr:rowOff>141288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41199"/>
          <a:ext cx="838200" cy="1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52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168999</xdr:rowOff>
    </xdr:from>
    <xdr:to>
      <xdr:col>50</xdr:col>
      <xdr:colOff>114300</xdr:colOff>
      <xdr:row>37</xdr:row>
      <xdr:rowOff>138608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41199"/>
          <a:ext cx="889000" cy="14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94098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72885</xdr:rowOff>
    </xdr:from>
    <xdr:to>
      <xdr:col>45</xdr:col>
      <xdr:colOff>177800</xdr:colOff>
      <xdr:row>37</xdr:row>
      <xdr:rowOff>138608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16385"/>
          <a:ext cx="889000" cy="126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160786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72885</xdr:rowOff>
    </xdr:from>
    <xdr:to>
      <xdr:col>41</xdr:col>
      <xdr:colOff>50800</xdr:colOff>
      <xdr:row>38</xdr:row>
      <xdr:rowOff>30226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16385"/>
          <a:ext cx="889000" cy="13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55300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53954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90488</xdr:rowOff>
    </xdr:from>
    <xdr:to>
      <xdr:col>55</xdr:col>
      <xdr:colOff>50800</xdr:colOff>
      <xdr:row>38</xdr:row>
      <xdr:rowOff>20638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113365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8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118199</xdr:rowOff>
    </xdr:from>
    <xdr:to>
      <xdr:col>50</xdr:col>
      <xdr:colOff>165100</xdr:colOff>
      <xdr:row>37</xdr:row>
      <xdr:rowOff>48349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64876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06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87808</xdr:rowOff>
    </xdr:from>
    <xdr:to>
      <xdr:col>46</xdr:col>
      <xdr:colOff>38100</xdr:colOff>
      <xdr:row>38</xdr:row>
      <xdr:rowOff>17958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34485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22085</xdr:rowOff>
    </xdr:from>
    <xdr:to>
      <xdr:col>41</xdr:col>
      <xdr:colOff>101600</xdr:colOff>
      <xdr:row>30</xdr:row>
      <xdr:rowOff>123685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6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140212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4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150876</xdr:rowOff>
    </xdr:from>
    <xdr:to>
      <xdr:col>36</xdr:col>
      <xdr:colOff>165100</xdr:colOff>
      <xdr:row>38</xdr:row>
      <xdr:rowOff>81026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97553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6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44717</xdr:rowOff>
    </xdr:from>
    <xdr:to>
      <xdr:col>55</xdr:col>
      <xdr:colOff>0</xdr:colOff>
      <xdr:row>55</xdr:row>
      <xdr:rowOff>57500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03017"/>
          <a:ext cx="838200" cy="18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44717</xdr:rowOff>
    </xdr:from>
    <xdr:to>
      <xdr:col>50</xdr:col>
      <xdr:colOff>114300</xdr:colOff>
      <xdr:row>55</xdr:row>
      <xdr:rowOff>169685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303017"/>
          <a:ext cx="889000" cy="29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70720</xdr:rowOff>
    </xdr:from>
    <xdr:to>
      <xdr:col>45</xdr:col>
      <xdr:colOff>177800</xdr:colOff>
      <xdr:row>55</xdr:row>
      <xdr:rowOff>169685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00470"/>
          <a:ext cx="889000" cy="9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70396</xdr:rowOff>
    </xdr:from>
    <xdr:to>
      <xdr:col>41</xdr:col>
      <xdr:colOff>50800</xdr:colOff>
      <xdr:row>55</xdr:row>
      <xdr:rowOff>70720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157246"/>
          <a:ext cx="889000" cy="3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6700</xdr:rowOff>
    </xdr:from>
    <xdr:to>
      <xdr:col>55</xdr:col>
      <xdr:colOff>50800</xdr:colOff>
      <xdr:row>55</xdr:row>
      <xdr:rowOff>108300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3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29577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8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165367</xdr:rowOff>
    </xdr:from>
    <xdr:to>
      <xdr:col>50</xdr:col>
      <xdr:colOff>165100</xdr:colOff>
      <xdr:row>54</xdr:row>
      <xdr:rowOff>95517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112044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02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118885</xdr:rowOff>
    </xdr:from>
    <xdr:to>
      <xdr:col>46</xdr:col>
      <xdr:colOff>38100</xdr:colOff>
      <xdr:row>56</xdr:row>
      <xdr:rowOff>49035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65562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2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19920</xdr:rowOff>
    </xdr:from>
    <xdr:to>
      <xdr:col>41</xdr:col>
      <xdr:colOff>101600</xdr:colOff>
      <xdr:row>55</xdr:row>
      <xdr:rowOff>121520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138047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22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19596</xdr:rowOff>
    </xdr:from>
    <xdr:to>
      <xdr:col>36</xdr:col>
      <xdr:colOff>165100</xdr:colOff>
      <xdr:row>53</xdr:row>
      <xdr:rowOff>121196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137723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8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121526</xdr:rowOff>
    </xdr:from>
    <xdr:to>
      <xdr:col>55</xdr:col>
      <xdr:colOff>0</xdr:colOff>
      <xdr:row>76</xdr:row>
      <xdr:rowOff>91008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980276"/>
          <a:ext cx="838200" cy="14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121526</xdr:rowOff>
    </xdr:from>
    <xdr:to>
      <xdr:col>50</xdr:col>
      <xdr:colOff>114300</xdr:colOff>
      <xdr:row>77</xdr:row>
      <xdr:rowOff>30452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80276"/>
          <a:ext cx="889000" cy="25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90162</xdr:rowOff>
    </xdr:from>
    <xdr:to>
      <xdr:col>45</xdr:col>
      <xdr:colOff>177800</xdr:colOff>
      <xdr:row>77</xdr:row>
      <xdr:rowOff>30452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20362"/>
          <a:ext cx="889000" cy="1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125481</xdr:rowOff>
    </xdr:from>
    <xdr:to>
      <xdr:col>41</xdr:col>
      <xdr:colOff>50800</xdr:colOff>
      <xdr:row>76</xdr:row>
      <xdr:rowOff>90162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812781"/>
          <a:ext cx="889000" cy="30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63487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40208</xdr:rowOff>
    </xdr:from>
    <xdr:to>
      <xdr:col>55</xdr:col>
      <xdr:colOff>50800</xdr:colOff>
      <xdr:row>76</xdr:row>
      <xdr:rowOff>141808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63085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70726</xdr:rowOff>
    </xdr:from>
    <xdr:to>
      <xdr:col>50</xdr:col>
      <xdr:colOff>165100</xdr:colOff>
      <xdr:row>76</xdr:row>
      <xdr:rowOff>876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9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17403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7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151102</xdr:rowOff>
    </xdr:from>
    <xdr:to>
      <xdr:col>46</xdr:col>
      <xdr:colOff>38100</xdr:colOff>
      <xdr:row>77</xdr:row>
      <xdr:rowOff>81252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97779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5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39362</xdr:rowOff>
    </xdr:from>
    <xdr:to>
      <xdr:col>41</xdr:col>
      <xdr:colOff>101600</xdr:colOff>
      <xdr:row>76</xdr:row>
      <xdr:rowOff>140962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6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157490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74681</xdr:rowOff>
    </xdr:from>
    <xdr:to>
      <xdr:col>36</xdr:col>
      <xdr:colOff>165100</xdr:colOff>
      <xdr:row>75</xdr:row>
      <xdr:rowOff>4831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7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21358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5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135945</xdr:rowOff>
    </xdr:from>
    <xdr:to>
      <xdr:col>55</xdr:col>
      <xdr:colOff>0</xdr:colOff>
      <xdr:row>95</xdr:row>
      <xdr:rowOff>143162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252245"/>
          <a:ext cx="838200" cy="17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135945</xdr:rowOff>
    </xdr:from>
    <xdr:to>
      <xdr:col>50</xdr:col>
      <xdr:colOff>114300</xdr:colOff>
      <xdr:row>95</xdr:row>
      <xdr:rowOff>842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252245"/>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842</xdr:rowOff>
    </xdr:from>
    <xdr:to>
      <xdr:col>45</xdr:col>
      <xdr:colOff>177800</xdr:colOff>
      <xdr:row>95</xdr:row>
      <xdr:rowOff>66777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288592"/>
          <a:ext cx="8890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163344</xdr:rowOff>
    </xdr:from>
    <xdr:to>
      <xdr:col>41</xdr:col>
      <xdr:colOff>50800</xdr:colOff>
      <xdr:row>95</xdr:row>
      <xdr:rowOff>66777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279644"/>
          <a:ext cx="889000" cy="7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92362</xdr:rowOff>
    </xdr:from>
    <xdr:to>
      <xdr:col>55</xdr:col>
      <xdr:colOff>50800</xdr:colOff>
      <xdr:row>96</xdr:row>
      <xdr:rowOff>22512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38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115239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23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85145</xdr:rowOff>
    </xdr:from>
    <xdr:to>
      <xdr:col>50</xdr:col>
      <xdr:colOff>165100</xdr:colOff>
      <xdr:row>95</xdr:row>
      <xdr:rowOff>15295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2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31822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97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121492</xdr:rowOff>
    </xdr:from>
    <xdr:to>
      <xdr:col>46</xdr:col>
      <xdr:colOff>38100</xdr:colOff>
      <xdr:row>95</xdr:row>
      <xdr:rowOff>51642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2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68169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0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15977</xdr:rowOff>
    </xdr:from>
    <xdr:to>
      <xdr:col>41</xdr:col>
      <xdr:colOff>101600</xdr:colOff>
      <xdr:row>95</xdr:row>
      <xdr:rowOff>117577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0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134104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112544</xdr:rowOff>
    </xdr:from>
    <xdr:to>
      <xdr:col>36</xdr:col>
      <xdr:colOff>165100</xdr:colOff>
      <xdr:row>95</xdr:row>
      <xdr:rowOff>42694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59221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132842</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47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45288</xdr:rowOff>
    </xdr:from>
    <xdr:to>
      <xdr:col>76</xdr:col>
      <xdr:colOff>114300</xdr:colOff>
      <xdr:row>38</xdr:row>
      <xdr:rowOff>132842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388938"/>
          <a:ext cx="889000" cy="25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45288</xdr:rowOff>
    </xdr:from>
    <xdr:to>
      <xdr:col>71</xdr:col>
      <xdr:colOff>177800</xdr:colOff>
      <xdr:row>38</xdr:row>
      <xdr:rowOff>16713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388938"/>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25950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82042</xdr:rowOff>
    </xdr:from>
    <xdr:to>
      <xdr:col>76</xdr:col>
      <xdr:colOff>165100</xdr:colOff>
      <xdr:row>39</xdr:row>
      <xdr:rowOff>12192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3319</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689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165938</xdr:rowOff>
    </xdr:from>
    <xdr:to>
      <xdr:col>72</xdr:col>
      <xdr:colOff>38100</xdr:colOff>
      <xdr:row>37</xdr:row>
      <xdr:rowOff>96088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112615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1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137363</xdr:rowOff>
    </xdr:from>
    <xdr:to>
      <xdr:col>67</xdr:col>
      <xdr:colOff>101600</xdr:colOff>
      <xdr:row>38</xdr:row>
      <xdr:rowOff>67514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58640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573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144957</xdr:rowOff>
    </xdr:from>
    <xdr:to>
      <xdr:col>85</xdr:col>
      <xdr:colOff>127000</xdr:colOff>
      <xdr:row>79</xdr:row>
      <xdr:rowOff>2539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518057"/>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120794</xdr:rowOff>
    </xdr:from>
    <xdr:to>
      <xdr:col>81</xdr:col>
      <xdr:colOff>50800</xdr:colOff>
      <xdr:row>78</xdr:row>
      <xdr:rowOff>144957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493894"/>
          <a:ext cx="8890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96929</xdr:rowOff>
    </xdr:from>
    <xdr:to>
      <xdr:col>76</xdr:col>
      <xdr:colOff>114300</xdr:colOff>
      <xdr:row>78</xdr:row>
      <xdr:rowOff>120794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470029"/>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49997</xdr:rowOff>
    </xdr:from>
    <xdr:to>
      <xdr:col>71</xdr:col>
      <xdr:colOff>177800</xdr:colOff>
      <xdr:row>78</xdr:row>
      <xdr:rowOff>96929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423097"/>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123189</xdr:rowOff>
    </xdr:from>
    <xdr:to>
      <xdr:col>85</xdr:col>
      <xdr:colOff>177800</xdr:colOff>
      <xdr:row>79</xdr:row>
      <xdr:rowOff>53339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4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38116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41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94157</xdr:rowOff>
    </xdr:from>
    <xdr:to>
      <xdr:col>81</xdr:col>
      <xdr:colOff>101600</xdr:colOff>
      <xdr:row>79</xdr:row>
      <xdr:rowOff>24307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4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5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69994</xdr:rowOff>
    </xdr:from>
    <xdr:to>
      <xdr:col>76</xdr:col>
      <xdr:colOff>165100</xdr:colOff>
      <xdr:row>79</xdr:row>
      <xdr:rowOff>144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4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162721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53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46129</xdr:rowOff>
    </xdr:from>
    <xdr:to>
      <xdr:col>72</xdr:col>
      <xdr:colOff>38100</xdr:colOff>
      <xdr:row>78</xdr:row>
      <xdr:rowOff>147729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4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138856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5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170647</xdr:rowOff>
    </xdr:from>
    <xdr:to>
      <xdr:col>67</xdr:col>
      <xdr:colOff>101600</xdr:colOff>
      <xdr:row>78</xdr:row>
      <xdr:rowOff>100797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91924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64171</xdr:rowOff>
    </xdr:from>
    <xdr:to>
      <xdr:col>85</xdr:col>
      <xdr:colOff>127000</xdr:colOff>
      <xdr:row>93</xdr:row>
      <xdr:rowOff>142351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009021"/>
          <a:ext cx="838200" cy="7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64171</xdr:rowOff>
    </xdr:from>
    <xdr:to>
      <xdr:col>81</xdr:col>
      <xdr:colOff>50800</xdr:colOff>
      <xdr:row>94</xdr:row>
      <xdr:rowOff>166767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009021"/>
          <a:ext cx="889000" cy="27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147521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166767</xdr:rowOff>
    </xdr:from>
    <xdr:to>
      <xdr:col>76</xdr:col>
      <xdr:colOff>114300</xdr:colOff>
      <xdr:row>95</xdr:row>
      <xdr:rowOff>160046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283067"/>
          <a:ext cx="889000" cy="16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7981</xdr:rowOff>
    </xdr:from>
    <xdr:to>
      <xdr:col>71</xdr:col>
      <xdr:colOff>177800</xdr:colOff>
      <xdr:row>95</xdr:row>
      <xdr:rowOff>160046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295731"/>
          <a:ext cx="889000" cy="15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39301</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66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27870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91551</xdr:rowOff>
    </xdr:from>
    <xdr:to>
      <xdr:col>85</xdr:col>
      <xdr:colOff>177800</xdr:colOff>
      <xdr:row>94</xdr:row>
      <xdr:rowOff>21701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03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114428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588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13371</xdr:rowOff>
    </xdr:from>
    <xdr:to>
      <xdr:col>81</xdr:col>
      <xdr:colOff>101600</xdr:colOff>
      <xdr:row>93</xdr:row>
      <xdr:rowOff>114971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595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131498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57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115967</xdr:rowOff>
    </xdr:from>
    <xdr:to>
      <xdr:col>76</xdr:col>
      <xdr:colOff>165100</xdr:colOff>
      <xdr:row>95</xdr:row>
      <xdr:rowOff>46117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23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62644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00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109246</xdr:rowOff>
    </xdr:from>
    <xdr:to>
      <xdr:col>72</xdr:col>
      <xdr:colOff>38100</xdr:colOff>
      <xdr:row>96</xdr:row>
      <xdr:rowOff>39396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55923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17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128631</xdr:rowOff>
    </xdr:from>
    <xdr:to>
      <xdr:col>67</xdr:col>
      <xdr:colOff>101600</xdr:colOff>
      <xdr:row>95</xdr:row>
      <xdr:rowOff>58781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2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75308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02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119202</xdr:rowOff>
    </xdr:from>
    <xdr:to>
      <xdr:col>116</xdr:col>
      <xdr:colOff>63500</xdr:colOff>
      <xdr:row>56</xdr:row>
      <xdr:rowOff>134824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9720402"/>
          <a:ext cx="8382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134824</xdr:rowOff>
    </xdr:from>
    <xdr:to>
      <xdr:col>111</xdr:col>
      <xdr:colOff>177800</xdr:colOff>
      <xdr:row>56</xdr:row>
      <xdr:rowOff>134824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736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134824</xdr:rowOff>
    </xdr:from>
    <xdr:to>
      <xdr:col>107</xdr:col>
      <xdr:colOff>50800</xdr:colOff>
      <xdr:row>56</xdr:row>
      <xdr:rowOff>136423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736024"/>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136423</xdr:rowOff>
    </xdr:from>
    <xdr:to>
      <xdr:col>102</xdr:col>
      <xdr:colOff>114300</xdr:colOff>
      <xdr:row>56</xdr:row>
      <xdr:rowOff>136652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73762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68402</xdr:rowOff>
    </xdr:from>
    <xdr:to>
      <xdr:col>116</xdr:col>
      <xdr:colOff>114300</xdr:colOff>
      <xdr:row>56</xdr:row>
      <xdr:rowOff>170002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66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91279</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5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84024</xdr:rowOff>
    </xdr:from>
    <xdr:to>
      <xdr:col>112</xdr:col>
      <xdr:colOff>38100</xdr:colOff>
      <xdr:row>57</xdr:row>
      <xdr:rowOff>14174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6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30701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46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84024</xdr:rowOff>
    </xdr:from>
    <xdr:to>
      <xdr:col>107</xdr:col>
      <xdr:colOff>101600</xdr:colOff>
      <xdr:row>57</xdr:row>
      <xdr:rowOff>14174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6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30701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46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85623</xdr:rowOff>
    </xdr:from>
    <xdr:to>
      <xdr:col>102</xdr:col>
      <xdr:colOff>165100</xdr:colOff>
      <xdr:row>57</xdr:row>
      <xdr:rowOff>15773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6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7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85852</xdr:rowOff>
    </xdr:from>
    <xdr:to>
      <xdr:col>98</xdr:col>
      <xdr:colOff>38100</xdr:colOff>
      <xdr:row>57</xdr:row>
      <xdr:rowOff>16002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6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32529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46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94163</xdr:rowOff>
    </xdr:from>
    <xdr:to>
      <xdr:col>116</xdr:col>
      <xdr:colOff>63500</xdr:colOff>
      <xdr:row>75</xdr:row>
      <xdr:rowOff>170562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52913"/>
          <a:ext cx="838200" cy="7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170562</xdr:rowOff>
    </xdr:from>
    <xdr:to>
      <xdr:col>111</xdr:col>
      <xdr:colOff>177800</xdr:colOff>
      <xdr:row>76</xdr:row>
      <xdr:rowOff>33263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29312"/>
          <a:ext cx="889000" cy="3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33263</xdr:rowOff>
    </xdr:from>
    <xdr:to>
      <xdr:col>107</xdr:col>
      <xdr:colOff>50800</xdr:colOff>
      <xdr:row>76</xdr:row>
      <xdr:rowOff>36647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6346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41384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36647</xdr:rowOff>
    </xdr:from>
    <xdr:to>
      <xdr:col>102</xdr:col>
      <xdr:colOff>114300</xdr:colOff>
      <xdr:row>76</xdr:row>
      <xdr:rowOff>89636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066847"/>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43363</xdr:rowOff>
    </xdr:from>
    <xdr:to>
      <xdr:col>116</xdr:col>
      <xdr:colOff>114300</xdr:colOff>
      <xdr:row>75</xdr:row>
      <xdr:rowOff>144963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21790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119761</xdr:rowOff>
    </xdr:from>
    <xdr:to>
      <xdr:col>112</xdr:col>
      <xdr:colOff>38100</xdr:colOff>
      <xdr:row>76</xdr:row>
      <xdr:rowOff>49910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78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41039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153913</xdr:rowOff>
    </xdr:from>
    <xdr:to>
      <xdr:col>107</xdr:col>
      <xdr:colOff>101600</xdr:colOff>
      <xdr:row>76</xdr:row>
      <xdr:rowOff>84063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75190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0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157297</xdr:rowOff>
    </xdr:from>
    <xdr:to>
      <xdr:col>102</xdr:col>
      <xdr:colOff>165100</xdr:colOff>
      <xdr:row>76</xdr:row>
      <xdr:rowOff>87447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78574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0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38836</xdr:rowOff>
    </xdr:from>
    <xdr:to>
      <xdr:col>98</xdr:col>
      <xdr:colOff>38100</xdr:colOff>
      <xdr:row>76</xdr:row>
      <xdr:rowOff>140436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131563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歳出決算総額は、住民一人当たり</a:t>
          </a:r>
          <a:r>
            <a:rPr kumimoji="1" lang="en-US" altLang="ja-JP" sz="900" b="0" i="0" baseline="0">
              <a:solidFill>
                <a:schemeClr val="dk1"/>
              </a:solidFill>
              <a:effectLst/>
              <a:latin typeface="+mn-lt"/>
              <a:ea typeface="+mn-ea"/>
              <a:cs typeface="+mn-cs"/>
            </a:rPr>
            <a:t>435,013</a:t>
          </a:r>
          <a:r>
            <a:rPr kumimoji="1" lang="ja-JP" altLang="ja-JP" sz="900" b="0" i="0" baseline="0">
              <a:solidFill>
                <a:schemeClr val="dk1"/>
              </a:solidFill>
              <a:effectLst/>
              <a:latin typeface="+mn-lt"/>
              <a:ea typeface="+mn-ea"/>
              <a:cs typeface="+mn-cs"/>
            </a:rPr>
            <a:t>円となっています。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住民一人当たりの人件費は、</a:t>
          </a:r>
          <a:r>
            <a:rPr kumimoji="1" lang="en-US" altLang="ja-JP" sz="900" b="0" i="0" baseline="0">
              <a:solidFill>
                <a:schemeClr val="dk1"/>
              </a:solidFill>
              <a:effectLst/>
              <a:latin typeface="+mn-lt"/>
              <a:ea typeface="+mn-ea"/>
              <a:cs typeface="+mn-cs"/>
            </a:rPr>
            <a:t>68,388</a:t>
          </a:r>
          <a:r>
            <a:rPr kumimoji="1" lang="ja-JP" altLang="ja-JP" sz="900" b="0" i="0" baseline="0">
              <a:solidFill>
                <a:schemeClr val="dk1"/>
              </a:solidFill>
              <a:effectLst/>
              <a:latin typeface="+mn-lt"/>
              <a:ea typeface="+mn-ea"/>
              <a:cs typeface="+mn-cs"/>
            </a:rPr>
            <a:t>円となっており、平成</a:t>
          </a:r>
          <a:r>
            <a:rPr kumimoji="1" lang="en-US" altLang="ja-JP" sz="900" b="0" i="0" baseline="0">
              <a:solidFill>
                <a:schemeClr val="dk1"/>
              </a:solidFill>
              <a:effectLst/>
              <a:latin typeface="+mn-lt"/>
              <a:ea typeface="+mn-ea"/>
              <a:cs typeface="+mn-cs"/>
            </a:rPr>
            <a:t>25</a:t>
          </a:r>
          <a:r>
            <a:rPr kumimoji="1" lang="ja-JP" altLang="ja-JP" sz="900" b="0" i="0" baseline="0">
              <a:solidFill>
                <a:schemeClr val="dk1"/>
              </a:solidFill>
              <a:effectLst/>
              <a:latin typeface="+mn-lt"/>
              <a:ea typeface="+mn-ea"/>
              <a:cs typeface="+mn-cs"/>
            </a:rPr>
            <a:t>年度以降ほぼ横ばいで推移していましたが、会計年度任用職員制度が令和</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年度から開始されたことに伴い、これまでの嘱託職員や臨時職員の経費を物件費から人件費に移行したことで大幅な増となりました。類似団体の平均を上回っていることから、引き続き職員の適正配置や給与制度の見直し等による人件費の抑制に努めてまいり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住民一人当たりの公債費は、</a:t>
          </a:r>
          <a:r>
            <a:rPr kumimoji="1" lang="en-US" altLang="ja-JP" sz="900" b="0" i="0" baseline="0">
              <a:solidFill>
                <a:schemeClr val="dk1"/>
              </a:solidFill>
              <a:effectLst/>
              <a:latin typeface="+mn-lt"/>
              <a:ea typeface="+mn-ea"/>
              <a:cs typeface="+mn-cs"/>
            </a:rPr>
            <a:t>18,500</a:t>
          </a:r>
          <a:r>
            <a:rPr kumimoji="1" lang="ja-JP" altLang="ja-JP" sz="900" b="0" i="0" baseline="0">
              <a:solidFill>
                <a:schemeClr val="dk1"/>
              </a:solidFill>
              <a:effectLst/>
              <a:latin typeface="+mn-lt"/>
              <a:ea typeface="+mn-ea"/>
              <a:cs typeface="+mn-cs"/>
            </a:rPr>
            <a:t>円となっており、計画的な市債の発行に努めてきたことで、類似団体の平均を下回る状態が続いています。引き続き、効果的かつ効率的な市債の発行に努めていきます。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住民一人当たりの扶助費は、</a:t>
          </a:r>
          <a:r>
            <a:rPr kumimoji="1" lang="en-US" altLang="ja-JP" sz="900" b="0" i="0" baseline="0">
              <a:solidFill>
                <a:schemeClr val="dk1"/>
              </a:solidFill>
              <a:effectLst/>
              <a:latin typeface="+mn-lt"/>
              <a:ea typeface="+mn-ea"/>
              <a:cs typeface="+mn-cs"/>
            </a:rPr>
            <a:t>110,741</a:t>
          </a:r>
          <a:r>
            <a:rPr kumimoji="1" lang="ja-JP" altLang="ja-JP" sz="900" b="0" i="0" baseline="0">
              <a:solidFill>
                <a:schemeClr val="dk1"/>
              </a:solidFill>
              <a:effectLst/>
              <a:latin typeface="+mn-lt"/>
              <a:ea typeface="+mn-ea"/>
              <a:cs typeface="+mn-cs"/>
            </a:rPr>
            <a:t>円となっており、類似団体の平均を下回っています。令和</a:t>
          </a:r>
          <a:r>
            <a:rPr kumimoji="1" lang="ja-JP" altLang="en-US" sz="900" b="0" i="0" baseline="0">
              <a:solidFill>
                <a:schemeClr val="dk1"/>
              </a:solidFill>
              <a:effectLst/>
              <a:latin typeface="+mn-lt"/>
              <a:ea typeface="+mn-ea"/>
              <a:cs typeface="+mn-cs"/>
            </a:rPr>
            <a:t>５</a:t>
          </a:r>
          <a:r>
            <a:rPr kumimoji="1" lang="ja-JP" altLang="ja-JP" sz="900" b="0" i="0" baseline="0">
              <a:solidFill>
                <a:schemeClr val="dk1"/>
              </a:solidFill>
              <a:effectLst/>
              <a:latin typeface="+mn-lt"/>
              <a:ea typeface="+mn-ea"/>
              <a:cs typeface="+mn-cs"/>
            </a:rPr>
            <a:t>年度は、</a:t>
          </a:r>
          <a:r>
            <a:rPr kumimoji="1" lang="ja-JP" altLang="en-US" sz="900" b="0" i="0" baseline="0">
              <a:solidFill>
                <a:schemeClr val="dk1"/>
              </a:solidFill>
              <a:effectLst/>
              <a:latin typeface="+mn-lt"/>
              <a:ea typeface="+mn-ea"/>
              <a:cs typeface="+mn-cs"/>
            </a:rPr>
            <a:t>住民税非課税世帯等に対する電力・ガス・食料品等価格高騰重点支援給付金の給付などにより増</a:t>
          </a:r>
          <a:r>
            <a:rPr kumimoji="1" lang="ja-JP" altLang="ja-JP" sz="900" b="0" i="0" baseline="0">
              <a:solidFill>
                <a:schemeClr val="dk1"/>
              </a:solidFill>
              <a:effectLst/>
              <a:latin typeface="+mn-lt"/>
              <a:ea typeface="+mn-ea"/>
              <a:cs typeface="+mn-cs"/>
            </a:rPr>
            <a:t>となっています。扶助を必要とする方には適切な支援を行いつつ、今後も現在の状況を維持できるよう、扶助に頼らないまちづくりを進めていきます。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住民一人当たりの普通建設事業費は、</a:t>
          </a:r>
          <a:r>
            <a:rPr kumimoji="1" lang="en-US" altLang="ja-JP" sz="900" b="0" i="0" baseline="0">
              <a:solidFill>
                <a:schemeClr val="dk1"/>
              </a:solidFill>
              <a:effectLst/>
              <a:latin typeface="+mn-lt"/>
              <a:ea typeface="+mn-ea"/>
              <a:cs typeface="+mn-cs"/>
            </a:rPr>
            <a:t>55,315</a:t>
          </a:r>
          <a:r>
            <a:rPr kumimoji="1" lang="ja-JP" altLang="ja-JP" sz="900" b="0" i="0" baseline="0">
              <a:solidFill>
                <a:schemeClr val="dk1"/>
              </a:solidFill>
              <a:effectLst/>
              <a:latin typeface="+mn-lt"/>
              <a:ea typeface="+mn-ea"/>
              <a:cs typeface="+mn-cs"/>
            </a:rPr>
            <a:t>円となっており、類似団体の平均を上回っています</a:t>
          </a:r>
          <a:r>
            <a:rPr kumimoji="1" lang="ja-JP" altLang="en-US" sz="900" b="0" i="0" baseline="0">
              <a:solidFill>
                <a:schemeClr val="dk1"/>
              </a:solidFill>
              <a:effectLst/>
              <a:latin typeface="+mn-lt"/>
              <a:ea typeface="+mn-ea"/>
              <a:cs typeface="+mn-cs"/>
            </a:rPr>
            <a:t>。これは、</a:t>
          </a:r>
          <a:r>
            <a:rPr kumimoji="1" lang="ja-JP" altLang="ja-JP" sz="900" b="0" i="0" baseline="0">
              <a:solidFill>
                <a:schemeClr val="dk1"/>
              </a:solidFill>
              <a:effectLst/>
              <a:latin typeface="+mn-lt"/>
              <a:ea typeface="+mn-ea"/>
              <a:cs typeface="+mn-cs"/>
            </a:rPr>
            <a:t>市立</a:t>
          </a:r>
          <a:r>
            <a:rPr kumimoji="1" lang="en-US" altLang="ja-JP" sz="900" b="0" i="0" baseline="0">
              <a:solidFill>
                <a:schemeClr val="dk1"/>
              </a:solidFill>
              <a:effectLst/>
              <a:latin typeface="+mn-lt"/>
              <a:ea typeface="+mn-ea"/>
              <a:cs typeface="+mn-cs"/>
            </a:rPr>
            <a:t>22</a:t>
          </a:r>
          <a:r>
            <a:rPr kumimoji="1" lang="ja-JP" altLang="ja-JP" sz="900" b="0" i="0" baseline="0">
              <a:solidFill>
                <a:schemeClr val="dk1"/>
              </a:solidFill>
              <a:effectLst/>
              <a:latin typeface="+mn-lt"/>
              <a:ea typeface="+mn-ea"/>
              <a:cs typeface="+mn-cs"/>
            </a:rPr>
            <a:t>校の中学校給食を一括で調理する学校給食センターの整備</a:t>
          </a:r>
          <a:r>
            <a:rPr kumimoji="1" lang="ja-JP" altLang="en-US" sz="900" b="0" i="0" baseline="0">
              <a:solidFill>
                <a:schemeClr val="dk1"/>
              </a:solidFill>
              <a:effectLst/>
              <a:latin typeface="+mn-lt"/>
              <a:ea typeface="+mn-ea"/>
              <a:cs typeface="+mn-cs"/>
            </a:rPr>
            <a:t>が完了したことなどにより令和４年度より大きく減となっているものの、中央通り再編事業や高花平小学校の改築整備など</a:t>
          </a:r>
          <a:r>
            <a:rPr kumimoji="1" lang="ja-JP" altLang="ja-JP" sz="900" b="0" i="0" baseline="0">
              <a:solidFill>
                <a:schemeClr val="dk1"/>
              </a:solidFill>
              <a:effectLst/>
              <a:latin typeface="+mn-lt"/>
              <a:ea typeface="+mn-ea"/>
              <a:cs typeface="+mn-cs"/>
            </a:rPr>
            <a:t>、大規模な投資を実施したことが主な要因です。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住民一人当たりの積立金は、</a:t>
          </a:r>
          <a:r>
            <a:rPr kumimoji="1" lang="en-US" altLang="ja-JP" sz="900" b="0" i="0" baseline="0">
              <a:solidFill>
                <a:schemeClr val="dk1"/>
              </a:solidFill>
              <a:effectLst/>
              <a:latin typeface="+mn-lt"/>
              <a:ea typeface="+mn-ea"/>
              <a:cs typeface="+mn-cs"/>
            </a:rPr>
            <a:t>18,692</a:t>
          </a:r>
          <a:r>
            <a:rPr kumimoji="1" lang="ja-JP" altLang="ja-JP" sz="900" b="0" i="0" baseline="0">
              <a:solidFill>
                <a:schemeClr val="dk1"/>
              </a:solidFill>
              <a:effectLst/>
              <a:latin typeface="+mn-lt"/>
              <a:ea typeface="+mn-ea"/>
              <a:cs typeface="+mn-cs"/>
            </a:rPr>
            <a:t>円となっており、類似団体の平均を</a:t>
          </a:r>
          <a:r>
            <a:rPr kumimoji="1" lang="ja-JP" altLang="en-US" sz="900" b="0" i="0" baseline="0">
              <a:solidFill>
                <a:schemeClr val="dk1"/>
              </a:solidFill>
              <a:effectLst/>
              <a:latin typeface="+mn-lt"/>
              <a:ea typeface="+mn-ea"/>
              <a:cs typeface="+mn-cs"/>
            </a:rPr>
            <a:t>大きく</a:t>
          </a:r>
          <a:r>
            <a:rPr kumimoji="1" lang="ja-JP" altLang="ja-JP" sz="900" b="0" i="0" baseline="0">
              <a:solidFill>
                <a:schemeClr val="dk1"/>
              </a:solidFill>
              <a:effectLst/>
              <a:latin typeface="+mn-lt"/>
              <a:ea typeface="+mn-ea"/>
              <a:cs typeface="+mn-cs"/>
            </a:rPr>
            <a:t>上回っています。これは、</a:t>
          </a:r>
          <a:r>
            <a:rPr kumimoji="1" lang="ja-JP" altLang="en-US" sz="900" b="0" i="0" baseline="0">
              <a:solidFill>
                <a:schemeClr val="dk1"/>
              </a:solidFill>
              <a:effectLst/>
              <a:latin typeface="+mn-lt"/>
              <a:ea typeface="+mn-ea"/>
              <a:cs typeface="+mn-cs"/>
            </a:rPr>
            <a:t>今後予定する大規模プロジェクトの進捗が税収等に左右されないよう、都市基盤・公共施設等整備基金に</a:t>
          </a:r>
          <a:r>
            <a:rPr kumimoji="1" lang="en-US" altLang="ja-JP" sz="900" b="0" i="0" baseline="0">
              <a:solidFill>
                <a:schemeClr val="dk1"/>
              </a:solidFill>
              <a:effectLst/>
              <a:latin typeface="+mn-lt"/>
              <a:ea typeface="+mn-ea"/>
              <a:cs typeface="+mn-cs"/>
            </a:rPr>
            <a:t>2,119</a:t>
          </a:r>
          <a:r>
            <a:rPr kumimoji="1" lang="ja-JP" altLang="en-US" sz="900" b="0" i="0" baseline="0">
              <a:solidFill>
                <a:schemeClr val="dk1"/>
              </a:solidFill>
              <a:effectLst/>
              <a:latin typeface="+mn-lt"/>
              <a:ea typeface="+mn-ea"/>
              <a:cs typeface="+mn-cs"/>
            </a:rPr>
            <a:t>百万円積み立てた</a:t>
          </a:r>
          <a:r>
            <a:rPr kumimoji="1" lang="ja-JP" altLang="ja-JP" sz="900" b="0" i="0" baseline="0">
              <a:solidFill>
                <a:schemeClr val="dk1"/>
              </a:solidFill>
              <a:effectLst/>
              <a:latin typeface="+mn-lt"/>
              <a:ea typeface="+mn-ea"/>
              <a:cs typeface="+mn-cs"/>
            </a:rPr>
            <a:t>ほか、</a:t>
          </a:r>
          <a:r>
            <a:rPr kumimoji="1" lang="ja-JP" altLang="en-US" sz="900" b="0" i="0" baseline="0">
              <a:solidFill>
                <a:schemeClr val="dk1"/>
              </a:solidFill>
              <a:effectLst/>
              <a:latin typeface="+mn-lt"/>
              <a:ea typeface="+mn-ea"/>
              <a:cs typeface="+mn-cs"/>
            </a:rPr>
            <a:t>将来の公共施設更新に向けてアセットマネジメント基金へ</a:t>
          </a:r>
          <a:r>
            <a:rPr kumimoji="1" lang="en-US" altLang="ja-JP" sz="900" b="0" i="0" baseline="0">
              <a:solidFill>
                <a:schemeClr val="dk1"/>
              </a:solidFill>
              <a:effectLst/>
              <a:latin typeface="+mn-lt"/>
              <a:ea typeface="+mn-ea"/>
              <a:cs typeface="+mn-cs"/>
            </a:rPr>
            <a:t>1,029</a:t>
          </a:r>
          <a:r>
            <a:rPr kumimoji="1" lang="ja-JP" altLang="en-US" sz="900" b="0" i="0" baseline="0">
              <a:solidFill>
                <a:schemeClr val="dk1"/>
              </a:solidFill>
              <a:effectLst/>
              <a:latin typeface="+mn-lt"/>
              <a:ea typeface="+mn-ea"/>
              <a:cs typeface="+mn-cs"/>
            </a:rPr>
            <a:t>百万円を積み立てた</a:t>
          </a:r>
          <a:r>
            <a:rPr kumimoji="1" lang="ja-JP" altLang="ja-JP" sz="900" b="0" i="0" baseline="0">
              <a:solidFill>
                <a:schemeClr val="dk1"/>
              </a:solidFill>
              <a:effectLst/>
              <a:latin typeface="+mn-lt"/>
              <a:ea typeface="+mn-ea"/>
              <a:cs typeface="+mn-cs"/>
            </a:rPr>
            <a:t>ことが主な要因です。</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住民一人当たりの補助費等は、</a:t>
          </a:r>
          <a:r>
            <a:rPr kumimoji="1" lang="en-US" altLang="ja-JP" sz="900" b="0" i="0" baseline="0">
              <a:solidFill>
                <a:schemeClr val="dk1"/>
              </a:solidFill>
              <a:effectLst/>
              <a:latin typeface="+mn-lt"/>
              <a:ea typeface="+mn-ea"/>
              <a:cs typeface="+mn-cs"/>
            </a:rPr>
            <a:t>49,375</a:t>
          </a:r>
          <a:r>
            <a:rPr kumimoji="1" lang="ja-JP" altLang="ja-JP" sz="900" b="0" i="0" baseline="0">
              <a:solidFill>
                <a:schemeClr val="dk1"/>
              </a:solidFill>
              <a:effectLst/>
              <a:latin typeface="+mn-lt"/>
              <a:ea typeface="+mn-ea"/>
              <a:cs typeface="+mn-cs"/>
            </a:rPr>
            <a:t>円となっており、下水道事業や四日市港管理組合への負担金支出額が多額であることから、類似団体と比較して高い水準にあります。一方で、下水道事業への繰出金を補助費等として整理していることから、住民一人当たりの繰出金は</a:t>
          </a:r>
          <a:r>
            <a:rPr kumimoji="1" lang="en-US" altLang="ja-JP" sz="900" b="0" i="0" baseline="0">
              <a:solidFill>
                <a:schemeClr val="dk1"/>
              </a:solidFill>
              <a:effectLst/>
              <a:latin typeface="+mn-lt"/>
              <a:ea typeface="+mn-ea"/>
              <a:cs typeface="+mn-cs"/>
            </a:rPr>
            <a:t>32,246</a:t>
          </a:r>
          <a:r>
            <a:rPr kumimoji="1" lang="ja-JP" altLang="ja-JP" sz="900" b="0" i="0" baseline="0">
              <a:solidFill>
                <a:schemeClr val="dk1"/>
              </a:solidFill>
              <a:effectLst/>
              <a:latin typeface="+mn-lt"/>
              <a:ea typeface="+mn-ea"/>
              <a:cs typeface="+mn-cs"/>
            </a:rPr>
            <a:t>円と、類似団体と比較して低い水準となっています。</a:t>
          </a:r>
          <a:endParaRPr lang="ja-JP" altLang="ja-JP" sz="900">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三重県四日市市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307,825
295,857
206.50
140,234,921
133,907,862
3,553,383
81,728,881
35,552,157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2540</xdr:rowOff>
    </xdr:from>
    <xdr:to>
      <xdr:col>24</xdr:col>
      <xdr:colOff>63500</xdr:colOff>
      <xdr:row>35</xdr:row>
      <xdr:rowOff>61119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003290"/>
          <a:ext cx="838200" cy="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166846</xdr:rowOff>
    </xdr:from>
    <xdr:to>
      <xdr:col>19</xdr:col>
      <xdr:colOff>177800</xdr:colOff>
      <xdr:row>35</xdr:row>
      <xdr:rowOff>61119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5996146"/>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152559</xdr:rowOff>
    </xdr:from>
    <xdr:to>
      <xdr:col>15</xdr:col>
      <xdr:colOff>50800</xdr:colOff>
      <xdr:row>34</xdr:row>
      <xdr:rowOff>166846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5981859"/>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101124</xdr:rowOff>
    </xdr:from>
    <xdr:to>
      <xdr:col>10</xdr:col>
      <xdr:colOff>114300</xdr:colOff>
      <xdr:row>34</xdr:row>
      <xdr:rowOff>152559</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5930424"/>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123190</xdr:rowOff>
    </xdr:from>
    <xdr:to>
      <xdr:col>24</xdr:col>
      <xdr:colOff>114300</xdr:colOff>
      <xdr:row>35</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10319</xdr:rowOff>
    </xdr:from>
    <xdr:to>
      <xdr:col>20</xdr:col>
      <xdr:colOff>38100</xdr:colOff>
      <xdr:row>35</xdr:row>
      <xdr:rowOff>111919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0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128446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78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116046</xdr:rowOff>
    </xdr:from>
    <xdr:to>
      <xdr:col>15</xdr:col>
      <xdr:colOff>101600</xdr:colOff>
      <xdr:row>35</xdr:row>
      <xdr:rowOff>46196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9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62723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72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101759</xdr:rowOff>
    </xdr:from>
    <xdr:to>
      <xdr:col>10</xdr:col>
      <xdr:colOff>165100</xdr:colOff>
      <xdr:row>35</xdr:row>
      <xdr:rowOff>31909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3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48436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0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50324</xdr:rowOff>
    </xdr:from>
    <xdr:to>
      <xdr:col>6</xdr:col>
      <xdr:colOff>38100</xdr:colOff>
      <xdr:row>34</xdr:row>
      <xdr:rowOff>151924</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8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168451</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65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84709</xdr:rowOff>
    </xdr:from>
    <xdr:to>
      <xdr:col>24</xdr:col>
      <xdr:colOff>63500</xdr:colOff>
      <xdr:row>57</xdr:row>
      <xdr:rowOff>124460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857359"/>
          <a:ext cx="838200" cy="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122776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9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84709</xdr:rowOff>
    </xdr:from>
    <xdr:to>
      <xdr:col>19</xdr:col>
      <xdr:colOff>177800</xdr:colOff>
      <xdr:row>57</xdr:row>
      <xdr:rowOff>140450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857359"/>
          <a:ext cx="889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161049</xdr:rowOff>
    </xdr:from>
    <xdr:to>
      <xdr:col>15</xdr:col>
      <xdr:colOff>50800</xdr:colOff>
      <xdr:row>57</xdr:row>
      <xdr:rowOff>140450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733549"/>
          <a:ext cx="889000" cy="117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161049</xdr:rowOff>
    </xdr:from>
    <xdr:to>
      <xdr:col>10</xdr:col>
      <xdr:colOff>114300</xdr:colOff>
      <xdr:row>58</xdr:row>
      <xdr:rowOff>7848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733549"/>
          <a:ext cx="889000" cy="12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71340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73660</xdr:rowOff>
    </xdr:from>
    <xdr:to>
      <xdr:col>24</xdr:col>
      <xdr:colOff>114300</xdr:colOff>
      <xdr:row>58</xdr:row>
      <xdr:rowOff>3810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96537</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6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33909</xdr:rowOff>
    </xdr:from>
    <xdr:to>
      <xdr:col>20</xdr:col>
      <xdr:colOff>38100</xdr:colOff>
      <xdr:row>57</xdr:row>
      <xdr:rowOff>135509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152036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58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89650</xdr:rowOff>
    </xdr:from>
    <xdr:to>
      <xdr:col>15</xdr:col>
      <xdr:colOff>101600</xdr:colOff>
      <xdr:row>58</xdr:row>
      <xdr:rowOff>19800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36327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110249</xdr:rowOff>
    </xdr:from>
    <xdr:to>
      <xdr:col>10</xdr:col>
      <xdr:colOff>165100</xdr:colOff>
      <xdr:row>51</xdr:row>
      <xdr:rowOff>40399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6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56926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45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128498</xdr:rowOff>
    </xdr:from>
    <xdr:to>
      <xdr:col>6</xdr:col>
      <xdr:colOff>38100</xdr:colOff>
      <xdr:row>58</xdr:row>
      <xdr:rowOff>58648</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75175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67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96431</xdr:rowOff>
    </xdr:from>
    <xdr:to>
      <xdr:col>24</xdr:col>
      <xdr:colOff>62865</xdr:colOff>
      <xdr:row>76</xdr:row>
      <xdr:rowOff>145211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97931"/>
          <a:ext cx="1270" cy="107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149038</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7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145211</xdr:rowOff>
    </xdr:from>
    <xdr:to>
      <xdr:col>24</xdr:col>
      <xdr:colOff>152400</xdr:colOff>
      <xdr:row>76</xdr:row>
      <xdr:rowOff>145211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7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43108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7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96431</xdr:rowOff>
    </xdr:from>
    <xdr:to>
      <xdr:col>24</xdr:col>
      <xdr:colOff>152400</xdr:colOff>
      <xdr:row>70</xdr:row>
      <xdr:rowOff>96431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9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110833</xdr:rowOff>
    </xdr:from>
    <xdr:to>
      <xdr:col>24</xdr:col>
      <xdr:colOff>63500</xdr:colOff>
      <xdr:row>76</xdr:row>
      <xdr:rowOff>17704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969583"/>
          <a:ext cx="838200" cy="7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169842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5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146965</xdr:rowOff>
    </xdr:from>
    <xdr:to>
      <xdr:col>24</xdr:col>
      <xdr:colOff>114300</xdr:colOff>
      <xdr:row>75</xdr:row>
      <xdr:rowOff>77115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83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135280</xdr:rowOff>
    </xdr:from>
    <xdr:to>
      <xdr:col>19</xdr:col>
      <xdr:colOff>177800</xdr:colOff>
      <xdr:row>76</xdr:row>
      <xdr:rowOff>17704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994030"/>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89116</xdr:rowOff>
    </xdr:from>
    <xdr:to>
      <xdr:col>20</xdr:col>
      <xdr:colOff>38100</xdr:colOff>
      <xdr:row>76</xdr:row>
      <xdr:rowOff>19267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478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35793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72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135280</xdr:rowOff>
    </xdr:from>
    <xdr:to>
      <xdr:col>15</xdr:col>
      <xdr:colOff>50800</xdr:colOff>
      <xdr:row>77</xdr:row>
      <xdr:rowOff>89788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994030"/>
          <a:ext cx="889000" cy="29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12878</xdr:rowOff>
    </xdr:from>
    <xdr:to>
      <xdr:col>15</xdr:col>
      <xdr:colOff>101600</xdr:colOff>
      <xdr:row>75</xdr:row>
      <xdr:rowOff>114478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131005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4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89788</xdr:rowOff>
    </xdr:from>
    <xdr:to>
      <xdr:col>10</xdr:col>
      <xdr:colOff>114300</xdr:colOff>
      <xdr:row>78</xdr:row>
      <xdr:rowOff>37694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91438"/>
          <a:ext cx="889000" cy="11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145287</xdr:rowOff>
    </xdr:from>
    <xdr:to>
      <xdr:col>10</xdr:col>
      <xdr:colOff>165100</xdr:colOff>
      <xdr:row>77</xdr:row>
      <xdr:rowOff>75437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91965</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5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25158</xdr:rowOff>
    </xdr:from>
    <xdr:to>
      <xdr:col>6</xdr:col>
      <xdr:colOff>38100</xdr:colOff>
      <xdr:row>77</xdr:row>
      <xdr:rowOff>126758</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143285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0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60033</xdr:rowOff>
    </xdr:from>
    <xdr:to>
      <xdr:col>24</xdr:col>
      <xdr:colOff>114300</xdr:colOff>
      <xdr:row>75</xdr:row>
      <xdr:rowOff>161634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187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38460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9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138354</xdr:rowOff>
    </xdr:from>
    <xdr:to>
      <xdr:col>20</xdr:col>
      <xdr:colOff>38100</xdr:colOff>
      <xdr:row>76</xdr:row>
      <xdr:rowOff>68504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59631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0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84480</xdr:rowOff>
    </xdr:from>
    <xdr:to>
      <xdr:col>15</xdr:col>
      <xdr:colOff>101600</xdr:colOff>
      <xdr:row>76</xdr:row>
      <xdr:rowOff>14630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5757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3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38988</xdr:rowOff>
    </xdr:from>
    <xdr:to>
      <xdr:col>10</xdr:col>
      <xdr:colOff>165100</xdr:colOff>
      <xdr:row>77</xdr:row>
      <xdr:rowOff>140588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4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131715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3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158344</xdr:rowOff>
    </xdr:from>
    <xdr:to>
      <xdr:col>6</xdr:col>
      <xdr:colOff>38100</xdr:colOff>
      <xdr:row>78</xdr:row>
      <xdr:rowOff>88494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79621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4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12636</xdr:rowOff>
    </xdr:from>
    <xdr:to>
      <xdr:col>24</xdr:col>
      <xdr:colOff>63500</xdr:colOff>
      <xdr:row>96</xdr:row>
      <xdr:rowOff>142291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00386"/>
          <a:ext cx="838200" cy="30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12636</xdr:rowOff>
    </xdr:from>
    <xdr:to>
      <xdr:col>19</xdr:col>
      <xdr:colOff>177800</xdr:colOff>
      <xdr:row>95</xdr:row>
      <xdr:rowOff>69748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00386"/>
          <a:ext cx="8890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69748</xdr:rowOff>
    </xdr:from>
    <xdr:to>
      <xdr:col>15</xdr:col>
      <xdr:colOff>50800</xdr:colOff>
      <xdr:row>97</xdr:row>
      <xdr:rowOff>98628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57498"/>
          <a:ext cx="889000" cy="3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98628</xdr:rowOff>
    </xdr:from>
    <xdr:to>
      <xdr:col>10</xdr:col>
      <xdr:colOff>114300</xdr:colOff>
      <xdr:row>98</xdr:row>
      <xdr:rowOff>158978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29278"/>
          <a:ext cx="889000" cy="2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91491</xdr:rowOff>
    </xdr:from>
    <xdr:to>
      <xdr:col>24</xdr:col>
      <xdr:colOff>114300</xdr:colOff>
      <xdr:row>97</xdr:row>
      <xdr:rowOff>21641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114368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4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133286</xdr:rowOff>
    </xdr:from>
    <xdr:to>
      <xdr:col>20</xdr:col>
      <xdr:colOff>38100</xdr:colOff>
      <xdr:row>95</xdr:row>
      <xdr:rowOff>63436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79963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18948</xdr:rowOff>
    </xdr:from>
    <xdr:to>
      <xdr:col>15</xdr:col>
      <xdr:colOff>101600</xdr:colOff>
      <xdr:row>95</xdr:row>
      <xdr:rowOff>120548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137075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47828</xdr:rowOff>
    </xdr:from>
    <xdr:to>
      <xdr:col>10</xdr:col>
      <xdr:colOff>165100</xdr:colOff>
      <xdr:row>97</xdr:row>
      <xdr:rowOff>149428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165955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5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108178</xdr:rowOff>
    </xdr:from>
    <xdr:to>
      <xdr:col>6</xdr:col>
      <xdr:colOff>38100</xdr:colOff>
      <xdr:row>99</xdr:row>
      <xdr:rowOff>38328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91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29455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0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50800</xdr:rowOff>
    </xdr:from>
    <xdr:to>
      <xdr:col>55</xdr:col>
      <xdr:colOff>0</xdr:colOff>
      <xdr:row>37</xdr:row>
      <xdr:rowOff>46990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880100"/>
          <a:ext cx="8382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50800</xdr:rowOff>
    </xdr:from>
    <xdr:to>
      <xdr:col>50</xdr:col>
      <xdr:colOff>114300</xdr:colOff>
      <xdr:row>35</xdr:row>
      <xdr:rowOff>100330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8801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163847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59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100330</xdr:rowOff>
    </xdr:from>
    <xdr:to>
      <xdr:col>45</xdr:col>
      <xdr:colOff>177800</xdr:colOff>
      <xdr:row>37</xdr:row>
      <xdr:rowOff>110490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101080"/>
          <a:ext cx="889000" cy="3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119380</xdr:rowOff>
    </xdr:from>
    <xdr:to>
      <xdr:col>41</xdr:col>
      <xdr:colOff>50800</xdr:colOff>
      <xdr:row>37</xdr:row>
      <xdr:rowOff>110490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291580"/>
          <a:ext cx="889000" cy="1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167640</xdr:rowOff>
    </xdr:from>
    <xdr:to>
      <xdr:col>55</xdr:col>
      <xdr:colOff>50800</xdr:colOff>
      <xdr:row>37</xdr:row>
      <xdr:rowOff>97790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146067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0</xdr:rowOff>
    </xdr:from>
    <xdr:to>
      <xdr:col>50</xdr:col>
      <xdr:colOff>165100</xdr:colOff>
      <xdr:row>34</xdr:row>
      <xdr:rowOff>101600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118127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604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49530</xdr:rowOff>
    </xdr:from>
    <xdr:to>
      <xdr:col>46</xdr:col>
      <xdr:colOff>38100</xdr:colOff>
      <xdr:row>35</xdr:row>
      <xdr:rowOff>151130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142257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59690</xdr:rowOff>
    </xdr:from>
    <xdr:to>
      <xdr:col>41</xdr:col>
      <xdr:colOff>101600</xdr:colOff>
      <xdr:row>37</xdr:row>
      <xdr:rowOff>161290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152417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68580</xdr:rowOff>
    </xdr:from>
    <xdr:to>
      <xdr:col>36</xdr:col>
      <xdr:colOff>165100</xdr:colOff>
      <xdr:row>36</xdr:row>
      <xdr:rowOff>170180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161307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59827</xdr:rowOff>
    </xdr:from>
    <xdr:to>
      <xdr:col>55</xdr:col>
      <xdr:colOff>0</xdr:colOff>
      <xdr:row>57</xdr:row>
      <xdr:rowOff>121229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832477"/>
          <a:ext cx="8382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46294</xdr:rowOff>
    </xdr:from>
    <xdr:to>
      <xdr:col>50</xdr:col>
      <xdr:colOff>114300</xdr:colOff>
      <xdr:row>57</xdr:row>
      <xdr:rowOff>59827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818944"/>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117345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46294</xdr:rowOff>
    </xdr:from>
    <xdr:to>
      <xdr:col>45</xdr:col>
      <xdr:colOff>177800</xdr:colOff>
      <xdr:row>57</xdr:row>
      <xdr:rowOff>79807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818944"/>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79807</xdr:rowOff>
    </xdr:from>
    <xdr:to>
      <xdr:col>41</xdr:col>
      <xdr:colOff>50800</xdr:colOff>
      <xdr:row>57</xdr:row>
      <xdr:rowOff>140935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852457"/>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121825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70429</xdr:rowOff>
    </xdr:from>
    <xdr:to>
      <xdr:col>55</xdr:col>
      <xdr:colOff>50800</xdr:colOff>
      <xdr:row>58</xdr:row>
      <xdr:rowOff>579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48856</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2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9027</xdr:rowOff>
    </xdr:from>
    <xdr:to>
      <xdr:col>50</xdr:col>
      <xdr:colOff>165100</xdr:colOff>
      <xdr:row>57</xdr:row>
      <xdr:rowOff>110627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127154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55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166944</xdr:rowOff>
    </xdr:from>
    <xdr:to>
      <xdr:col>46</xdr:col>
      <xdr:colOff>38100</xdr:colOff>
      <xdr:row>57</xdr:row>
      <xdr:rowOff>97094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113621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5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29007</xdr:rowOff>
    </xdr:from>
    <xdr:to>
      <xdr:col>41</xdr:col>
      <xdr:colOff>101600</xdr:colOff>
      <xdr:row>57</xdr:row>
      <xdr:rowOff>130607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147134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57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90135</xdr:rowOff>
    </xdr:from>
    <xdr:to>
      <xdr:col>36</xdr:col>
      <xdr:colOff>165100</xdr:colOff>
      <xdr:row>58</xdr:row>
      <xdr:rowOff>20285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6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11412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53518</xdr:rowOff>
    </xdr:from>
    <xdr:to>
      <xdr:col>55</xdr:col>
      <xdr:colOff>0</xdr:colOff>
      <xdr:row>76</xdr:row>
      <xdr:rowOff>43140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740818"/>
          <a:ext cx="838200" cy="33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53518</xdr:rowOff>
    </xdr:from>
    <xdr:to>
      <xdr:col>50</xdr:col>
      <xdr:colOff>114300</xdr:colOff>
      <xdr:row>75</xdr:row>
      <xdr:rowOff>81133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740818"/>
          <a:ext cx="889000" cy="19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21103</xdr:rowOff>
    </xdr:from>
    <xdr:to>
      <xdr:col>45</xdr:col>
      <xdr:colOff>177800</xdr:colOff>
      <xdr:row>75</xdr:row>
      <xdr:rowOff>81133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879853"/>
          <a:ext cx="889000" cy="6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21103</xdr:rowOff>
    </xdr:from>
    <xdr:to>
      <xdr:col>41</xdr:col>
      <xdr:colOff>50800</xdr:colOff>
      <xdr:row>75</xdr:row>
      <xdr:rowOff>21194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87985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154835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8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163790</xdr:rowOff>
    </xdr:from>
    <xdr:to>
      <xdr:col>55</xdr:col>
      <xdr:colOff>50800</xdr:colOff>
      <xdr:row>76</xdr:row>
      <xdr:rowOff>93940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142217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0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2718</xdr:rowOff>
    </xdr:from>
    <xdr:to>
      <xdr:col>50</xdr:col>
      <xdr:colOff>165100</xdr:colOff>
      <xdr:row>74</xdr:row>
      <xdr:rowOff>104318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120845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4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30333</xdr:rowOff>
    </xdr:from>
    <xdr:to>
      <xdr:col>46</xdr:col>
      <xdr:colOff>38100</xdr:colOff>
      <xdr:row>75</xdr:row>
      <xdr:rowOff>131933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148460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141753</xdr:rowOff>
    </xdr:from>
    <xdr:to>
      <xdr:col>41</xdr:col>
      <xdr:colOff>101600</xdr:colOff>
      <xdr:row>75</xdr:row>
      <xdr:rowOff>71903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2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63030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141844</xdr:rowOff>
    </xdr:from>
    <xdr:to>
      <xdr:col>36</xdr:col>
      <xdr:colOff>165100</xdr:colOff>
      <xdr:row>75</xdr:row>
      <xdr:rowOff>71994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8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88521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60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22588</xdr:rowOff>
    </xdr:from>
    <xdr:to>
      <xdr:col>55</xdr:col>
      <xdr:colOff>0</xdr:colOff>
      <xdr:row>93</xdr:row>
      <xdr:rowOff>91442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795988"/>
          <a:ext cx="838200" cy="24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92175</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9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91442</xdr:rowOff>
    </xdr:from>
    <xdr:to>
      <xdr:col>50</xdr:col>
      <xdr:colOff>114300</xdr:colOff>
      <xdr:row>94</xdr:row>
      <xdr:rowOff>51918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036292"/>
          <a:ext cx="889000" cy="13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38409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23457</xdr:rowOff>
    </xdr:from>
    <xdr:to>
      <xdr:col>45</xdr:col>
      <xdr:colOff>177800</xdr:colOff>
      <xdr:row>94</xdr:row>
      <xdr:rowOff>51918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39757"/>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23939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23457</xdr:rowOff>
    </xdr:from>
    <xdr:to>
      <xdr:col>41</xdr:col>
      <xdr:colOff>50800</xdr:colOff>
      <xdr:row>94</xdr:row>
      <xdr:rowOff>145369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39757"/>
          <a:ext cx="889000" cy="12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38135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143238</xdr:rowOff>
    </xdr:from>
    <xdr:to>
      <xdr:col>55</xdr:col>
      <xdr:colOff>50800</xdr:colOff>
      <xdr:row>92</xdr:row>
      <xdr:rowOff>73388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7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166115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59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40642</xdr:rowOff>
    </xdr:from>
    <xdr:to>
      <xdr:col>50</xdr:col>
      <xdr:colOff>165100</xdr:colOff>
      <xdr:row>93</xdr:row>
      <xdr:rowOff>142242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158769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7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1118</xdr:rowOff>
    </xdr:from>
    <xdr:to>
      <xdr:col>46</xdr:col>
      <xdr:colOff>38100</xdr:colOff>
      <xdr:row>94</xdr:row>
      <xdr:rowOff>102718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1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119245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8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144107</xdr:rowOff>
    </xdr:from>
    <xdr:to>
      <xdr:col>41</xdr:col>
      <xdr:colOff>101600</xdr:colOff>
      <xdr:row>94</xdr:row>
      <xdr:rowOff>74257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90784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94569</xdr:rowOff>
    </xdr:from>
    <xdr:to>
      <xdr:col>36</xdr:col>
      <xdr:colOff>165100</xdr:colOff>
      <xdr:row>95</xdr:row>
      <xdr:rowOff>24719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41246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8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153782</xdr:rowOff>
    </xdr:from>
    <xdr:to>
      <xdr:col>85</xdr:col>
      <xdr:colOff>127000</xdr:colOff>
      <xdr:row>35</xdr:row>
      <xdr:rowOff>60422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983082"/>
          <a:ext cx="8382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153782</xdr:rowOff>
    </xdr:from>
    <xdr:to>
      <xdr:col>81</xdr:col>
      <xdr:colOff>50800</xdr:colOff>
      <xdr:row>35</xdr:row>
      <xdr:rowOff>29149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983082"/>
          <a:ext cx="889000" cy="4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29149</xdr:rowOff>
    </xdr:from>
    <xdr:to>
      <xdr:col>76</xdr:col>
      <xdr:colOff>114300</xdr:colOff>
      <xdr:row>35</xdr:row>
      <xdr:rowOff>121412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29899"/>
          <a:ext cx="889000" cy="9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121412</xdr:rowOff>
    </xdr:from>
    <xdr:to>
      <xdr:col>71</xdr:col>
      <xdr:colOff>177800</xdr:colOff>
      <xdr:row>36</xdr:row>
      <xdr:rowOff>141712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22162"/>
          <a:ext cx="889000" cy="19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18498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9622</xdr:rowOff>
    </xdr:from>
    <xdr:to>
      <xdr:col>85</xdr:col>
      <xdr:colOff>177800</xdr:colOff>
      <xdr:row>35</xdr:row>
      <xdr:rowOff>111222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1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32499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6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102982</xdr:rowOff>
    </xdr:from>
    <xdr:to>
      <xdr:col>81</xdr:col>
      <xdr:colOff>101600</xdr:colOff>
      <xdr:row>35</xdr:row>
      <xdr:rowOff>33132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49659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0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149799</xdr:rowOff>
    </xdr:from>
    <xdr:to>
      <xdr:col>76</xdr:col>
      <xdr:colOff>165100</xdr:colOff>
      <xdr:row>35</xdr:row>
      <xdr:rowOff>79949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97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96476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5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70612</xdr:rowOff>
    </xdr:from>
    <xdr:to>
      <xdr:col>72</xdr:col>
      <xdr:colOff>38100</xdr:colOff>
      <xdr:row>36</xdr:row>
      <xdr:rowOff>762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17289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4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90912</xdr:rowOff>
    </xdr:from>
    <xdr:to>
      <xdr:col>67</xdr:col>
      <xdr:colOff>101600</xdr:colOff>
      <xdr:row>37</xdr:row>
      <xdr:rowOff>21062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6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37589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3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96780</xdr:rowOff>
    </xdr:from>
    <xdr:to>
      <xdr:col>85</xdr:col>
      <xdr:colOff>127000</xdr:colOff>
      <xdr:row>55</xdr:row>
      <xdr:rowOff>92437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355080"/>
          <a:ext cx="838200" cy="1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96780</xdr:rowOff>
    </xdr:from>
    <xdr:to>
      <xdr:col>81</xdr:col>
      <xdr:colOff>50800</xdr:colOff>
      <xdr:row>55</xdr:row>
      <xdr:rowOff>159550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355080"/>
          <a:ext cx="889000" cy="23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116840</xdr:rowOff>
    </xdr:from>
    <xdr:to>
      <xdr:col>76</xdr:col>
      <xdr:colOff>114300</xdr:colOff>
      <xdr:row>55</xdr:row>
      <xdr:rowOff>159550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546590"/>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11779</xdr:rowOff>
    </xdr:from>
    <xdr:to>
      <xdr:col>71</xdr:col>
      <xdr:colOff>177800</xdr:colOff>
      <xdr:row>55</xdr:row>
      <xdr:rowOff>116840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098629"/>
          <a:ext cx="889000" cy="4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41637</xdr:rowOff>
    </xdr:from>
    <xdr:to>
      <xdr:col>85</xdr:col>
      <xdr:colOff>177800</xdr:colOff>
      <xdr:row>55</xdr:row>
      <xdr:rowOff>143237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64514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45980</xdr:rowOff>
    </xdr:from>
    <xdr:to>
      <xdr:col>81</xdr:col>
      <xdr:colOff>101600</xdr:colOff>
      <xdr:row>54</xdr:row>
      <xdr:rowOff>147580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164107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07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108750</xdr:rowOff>
    </xdr:from>
    <xdr:to>
      <xdr:col>76</xdr:col>
      <xdr:colOff>165100</xdr:colOff>
      <xdr:row>56</xdr:row>
      <xdr:rowOff>38900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55427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31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66040</xdr:rowOff>
    </xdr:from>
    <xdr:to>
      <xdr:col>72</xdr:col>
      <xdr:colOff>38100</xdr:colOff>
      <xdr:row>55</xdr:row>
      <xdr:rowOff>167640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9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12717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27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132429</xdr:rowOff>
    </xdr:from>
    <xdr:to>
      <xdr:col>67</xdr:col>
      <xdr:colOff>101600</xdr:colOff>
      <xdr:row>53</xdr:row>
      <xdr:rowOff>62579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04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79106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88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132842</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5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45289</xdr:rowOff>
    </xdr:from>
    <xdr:to>
      <xdr:col>76</xdr:col>
      <xdr:colOff>114300</xdr:colOff>
      <xdr:row>78</xdr:row>
      <xdr:rowOff>132842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246939"/>
          <a:ext cx="889000" cy="25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45289</xdr:rowOff>
    </xdr:from>
    <xdr:to>
      <xdr:col>71</xdr:col>
      <xdr:colOff>177800</xdr:colOff>
      <xdr:row>78</xdr:row>
      <xdr:rowOff>16714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24693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25950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3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82042</xdr:rowOff>
    </xdr:from>
    <xdr:to>
      <xdr:col>76</xdr:col>
      <xdr:colOff>165100</xdr:colOff>
      <xdr:row>79</xdr:row>
      <xdr:rowOff>12192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3319</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35333" y="13547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165939</xdr:rowOff>
    </xdr:from>
    <xdr:to>
      <xdr:col>72</xdr:col>
      <xdr:colOff>38100</xdr:colOff>
      <xdr:row>77</xdr:row>
      <xdr:rowOff>96089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19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112616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297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137364</xdr:rowOff>
    </xdr:from>
    <xdr:to>
      <xdr:col>67</xdr:col>
      <xdr:colOff>101600</xdr:colOff>
      <xdr:row>78</xdr:row>
      <xdr:rowOff>67514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58641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43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144957</xdr:rowOff>
    </xdr:from>
    <xdr:to>
      <xdr:col>85</xdr:col>
      <xdr:colOff>127000</xdr:colOff>
      <xdr:row>99</xdr:row>
      <xdr:rowOff>2539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947057"/>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120794</xdr:rowOff>
    </xdr:from>
    <xdr:to>
      <xdr:col>81</xdr:col>
      <xdr:colOff>50800</xdr:colOff>
      <xdr:row>98</xdr:row>
      <xdr:rowOff>144957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922894"/>
          <a:ext cx="8890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96929</xdr:rowOff>
    </xdr:from>
    <xdr:to>
      <xdr:col>76</xdr:col>
      <xdr:colOff>114300</xdr:colOff>
      <xdr:row>98</xdr:row>
      <xdr:rowOff>120794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99029"/>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49997</xdr:rowOff>
    </xdr:from>
    <xdr:to>
      <xdr:col>71</xdr:col>
      <xdr:colOff>177800</xdr:colOff>
      <xdr:row>98</xdr:row>
      <xdr:rowOff>96929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852097"/>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123189</xdr:rowOff>
    </xdr:from>
    <xdr:to>
      <xdr:col>85</xdr:col>
      <xdr:colOff>177800</xdr:colOff>
      <xdr:row>99</xdr:row>
      <xdr:rowOff>53339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38116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4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94157</xdr:rowOff>
    </xdr:from>
    <xdr:to>
      <xdr:col>81</xdr:col>
      <xdr:colOff>101600</xdr:colOff>
      <xdr:row>99</xdr:row>
      <xdr:rowOff>24307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15434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69994</xdr:rowOff>
    </xdr:from>
    <xdr:to>
      <xdr:col>76</xdr:col>
      <xdr:colOff>165100</xdr:colOff>
      <xdr:row>99</xdr:row>
      <xdr:rowOff>144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87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162721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96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46129</xdr:rowOff>
    </xdr:from>
    <xdr:to>
      <xdr:col>72</xdr:col>
      <xdr:colOff>38100</xdr:colOff>
      <xdr:row>98</xdr:row>
      <xdr:rowOff>147729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8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138856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4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170647</xdr:rowOff>
    </xdr:from>
    <xdr:to>
      <xdr:col>67</xdr:col>
      <xdr:colOff>101600</xdr:colOff>
      <xdr:row>98</xdr:row>
      <xdr:rowOff>100797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0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91924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住民一人当たりの総務費は</a:t>
          </a:r>
          <a:r>
            <a:rPr kumimoji="1" lang="en-US" altLang="ja-JP" sz="1050">
              <a:latin typeface="ＭＳ Ｐゴシック" panose="020B0600070205080204" pitchFamily="50" charset="-128"/>
              <a:ea typeface="ＭＳ Ｐゴシック" panose="020B0600070205080204" pitchFamily="50" charset="-128"/>
            </a:rPr>
            <a:t>50,700</a:t>
          </a:r>
          <a:r>
            <a:rPr kumimoji="1" lang="ja-JP" altLang="en-US" sz="1050">
              <a:latin typeface="ＭＳ Ｐゴシック" panose="020B0600070205080204" pitchFamily="50" charset="-128"/>
              <a:ea typeface="ＭＳ Ｐゴシック" panose="020B0600070205080204" pitchFamily="50" charset="-128"/>
            </a:rPr>
            <a:t>円となっており、類似団体平均を上回っています。令和５年度は、一般繰越金の減少に伴う財政調整基金積立金の減などにより、前年度から減となりました。</a:t>
          </a:r>
        </a:p>
        <a:p>
          <a:r>
            <a:rPr kumimoji="1" lang="ja-JP" altLang="en-US" sz="1050">
              <a:latin typeface="ＭＳ Ｐゴシック" panose="020B0600070205080204" pitchFamily="50" charset="-128"/>
              <a:ea typeface="ＭＳ Ｐゴシック" panose="020B0600070205080204" pitchFamily="50" charset="-128"/>
            </a:rPr>
            <a:t>住民一人当たりの民生費は</a:t>
          </a:r>
          <a:r>
            <a:rPr kumimoji="1" lang="en-US" altLang="ja-JP" sz="1050">
              <a:latin typeface="ＭＳ Ｐゴシック" panose="020B0600070205080204" pitchFamily="50" charset="-128"/>
              <a:ea typeface="ＭＳ Ｐゴシック" panose="020B0600070205080204" pitchFamily="50" charset="-128"/>
            </a:rPr>
            <a:t>168,773</a:t>
          </a:r>
          <a:r>
            <a:rPr kumimoji="1" lang="ja-JP" altLang="en-US" sz="1050">
              <a:latin typeface="ＭＳ Ｐゴシック" panose="020B0600070205080204" pitchFamily="50" charset="-128"/>
              <a:ea typeface="ＭＳ Ｐゴシック" panose="020B0600070205080204" pitchFamily="50" charset="-128"/>
            </a:rPr>
            <a:t>円となっており、全国平均、類似団体平均、県内平均を下回っています。令和５年度は、住民税非課税世帯等に対する電力・ガス・食料品等価格高騰重点支援給付金等の増などにより、前年度から増となりました。</a:t>
          </a:r>
        </a:p>
        <a:p>
          <a:r>
            <a:rPr kumimoji="1" lang="ja-JP" altLang="en-US" sz="1050">
              <a:latin typeface="ＭＳ Ｐゴシック" panose="020B0600070205080204" pitchFamily="50" charset="-128"/>
              <a:ea typeface="ＭＳ Ｐゴシック" panose="020B0600070205080204" pitchFamily="50" charset="-128"/>
            </a:rPr>
            <a:t>住民一人当たりの衛生費は</a:t>
          </a:r>
          <a:r>
            <a:rPr kumimoji="1" lang="en-US" altLang="ja-JP" sz="1050">
              <a:latin typeface="ＭＳ Ｐゴシック" panose="020B0600070205080204" pitchFamily="50" charset="-128"/>
              <a:ea typeface="ＭＳ Ｐゴシック" panose="020B0600070205080204" pitchFamily="50" charset="-128"/>
            </a:rPr>
            <a:t>40,932</a:t>
          </a:r>
          <a:r>
            <a:rPr kumimoji="1" lang="ja-JP" altLang="en-US" sz="1050">
              <a:latin typeface="ＭＳ Ｐゴシック" panose="020B0600070205080204" pitchFamily="50" charset="-128"/>
              <a:ea typeface="ＭＳ Ｐゴシック" panose="020B0600070205080204" pitchFamily="50" charset="-128"/>
            </a:rPr>
            <a:t>円となっており、類似団体平均を上回っています。令和５年度は、新型コロナワクチンの接種に係る費用の減や新型コロナウイルス感染症対策事業費の減などにより、前年度から減となりました。</a:t>
          </a:r>
        </a:p>
        <a:p>
          <a:r>
            <a:rPr kumimoji="1" lang="ja-JP" altLang="en-US" sz="1050">
              <a:latin typeface="ＭＳ Ｐゴシック" panose="020B0600070205080204" pitchFamily="50" charset="-128"/>
              <a:ea typeface="ＭＳ Ｐゴシック" panose="020B0600070205080204" pitchFamily="50" charset="-128"/>
            </a:rPr>
            <a:t>住民一人当たりの商工費は</a:t>
          </a:r>
          <a:r>
            <a:rPr kumimoji="1" lang="en-US" altLang="ja-JP" sz="1050">
              <a:latin typeface="ＭＳ Ｐゴシック" panose="020B0600070205080204" pitchFamily="50" charset="-128"/>
              <a:ea typeface="ＭＳ Ｐゴシック" panose="020B0600070205080204" pitchFamily="50" charset="-128"/>
            </a:rPr>
            <a:t>9,745</a:t>
          </a:r>
          <a:r>
            <a:rPr kumimoji="1" lang="ja-JP" altLang="en-US" sz="1050">
              <a:latin typeface="ＭＳ Ｐゴシック" panose="020B0600070205080204" pitchFamily="50" charset="-128"/>
              <a:ea typeface="ＭＳ Ｐゴシック" panose="020B0600070205080204" pitchFamily="50" charset="-128"/>
            </a:rPr>
            <a:t>円となっており、類似団体平均を上回っています。令和５年度は、四日市市プレミアム付きデジタル商品券事業の皆減などにより、前年度から大きく減となりました。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住民一人当たりの土木費は</a:t>
          </a:r>
          <a:r>
            <a:rPr kumimoji="1" lang="en-US" altLang="ja-JP" sz="1050">
              <a:latin typeface="ＭＳ Ｐゴシック" panose="020B0600070205080204" pitchFamily="50" charset="-128"/>
              <a:ea typeface="ＭＳ Ｐゴシック" panose="020B0600070205080204" pitchFamily="50" charset="-128"/>
            </a:rPr>
            <a:t>70,123</a:t>
          </a:r>
          <a:r>
            <a:rPr kumimoji="1" lang="ja-JP" altLang="en-US" sz="1050">
              <a:latin typeface="ＭＳ Ｐゴシック" panose="020B0600070205080204" pitchFamily="50" charset="-128"/>
              <a:ea typeface="ＭＳ Ｐゴシック" panose="020B0600070205080204" pitchFamily="50" charset="-128"/>
            </a:rPr>
            <a:t>円となっており、類似団体平均を大きく上回り、前年度決算と比較して</a:t>
          </a:r>
          <a:r>
            <a:rPr kumimoji="1" lang="en-US" altLang="ja-JP" sz="1050">
              <a:latin typeface="ＭＳ Ｐゴシック" panose="020B0600070205080204" pitchFamily="50" charset="-128"/>
              <a:ea typeface="ＭＳ Ｐゴシック" panose="020B0600070205080204" pitchFamily="50" charset="-128"/>
            </a:rPr>
            <a:t>17.6</a:t>
          </a:r>
          <a:r>
            <a:rPr kumimoji="1" lang="ja-JP" altLang="en-US" sz="1050">
              <a:latin typeface="ＭＳ Ｐゴシック" panose="020B0600070205080204" pitchFamily="50" charset="-128"/>
              <a:ea typeface="ＭＳ Ｐゴシック" panose="020B0600070205080204" pitchFamily="50" charset="-128"/>
            </a:rPr>
            <a:t>％増となりました。令和５年度は、中央通り再編に係る事業量の増や国道１号近鉄四日市駅交通ターミナル整備事業の皆増などにより、前年度から大きく増となりました。</a:t>
          </a:r>
        </a:p>
        <a:p>
          <a:r>
            <a:rPr kumimoji="1" lang="ja-JP" altLang="en-US" sz="1050">
              <a:latin typeface="ＭＳ Ｐゴシック" panose="020B0600070205080204" pitchFamily="50" charset="-128"/>
              <a:ea typeface="ＭＳ Ｐゴシック" panose="020B0600070205080204" pitchFamily="50" charset="-128"/>
            </a:rPr>
            <a:t>住民一人当たりの教育費は</a:t>
          </a:r>
          <a:r>
            <a:rPr kumimoji="1" lang="en-US" altLang="ja-JP" sz="1050">
              <a:latin typeface="ＭＳ Ｐゴシック" panose="020B0600070205080204" pitchFamily="50" charset="-128"/>
              <a:ea typeface="ＭＳ Ｐゴシック" panose="020B0600070205080204" pitchFamily="50" charset="-128"/>
            </a:rPr>
            <a:t>53,481</a:t>
          </a:r>
          <a:r>
            <a:rPr kumimoji="1" lang="ja-JP" altLang="en-US" sz="1050">
              <a:latin typeface="ＭＳ Ｐゴシック" panose="020B0600070205080204" pitchFamily="50" charset="-128"/>
              <a:ea typeface="ＭＳ Ｐゴシック" panose="020B0600070205080204" pitchFamily="50" charset="-128"/>
            </a:rPr>
            <a:t>円となっており、類似団体平均を上回っています。令和５年度は、市立</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校の中学校給食を一括で調理する学校給食センターの整備の減などにより、前年度から減となりました。</a:t>
          </a:r>
        </a:p>
        <a:p>
          <a:r>
            <a:rPr kumimoji="1" lang="ja-JP" altLang="en-US" sz="1050">
              <a:latin typeface="ＭＳ Ｐゴシック" panose="020B0600070205080204" pitchFamily="50" charset="-128"/>
              <a:ea typeface="ＭＳ Ｐゴシック" panose="020B0600070205080204" pitchFamily="50" charset="-128"/>
            </a:rPr>
            <a:t>住民一人当たりの公債費は</a:t>
          </a:r>
          <a:r>
            <a:rPr kumimoji="1" lang="en-US" altLang="ja-JP" sz="1050">
              <a:latin typeface="ＭＳ Ｐゴシック" panose="020B0600070205080204" pitchFamily="50" charset="-128"/>
              <a:ea typeface="ＭＳ Ｐゴシック" panose="020B0600070205080204" pitchFamily="50" charset="-128"/>
            </a:rPr>
            <a:t>18,500</a:t>
          </a:r>
          <a:r>
            <a:rPr kumimoji="1" lang="ja-JP" altLang="en-US" sz="1050">
              <a:latin typeface="ＭＳ Ｐゴシック" panose="020B0600070205080204" pitchFamily="50" charset="-128"/>
              <a:ea typeface="ＭＳ Ｐゴシック" panose="020B0600070205080204" pitchFamily="50" charset="-128"/>
            </a:rPr>
            <a:t>円となっており、市債発行の抑制に努めた結果、類似団体平均を下回る状態が続いています。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財政調整基金残高については、当初予算において積極的な予算編成や物価高騰の影響により</a:t>
          </a:r>
          <a:r>
            <a:rPr kumimoji="1" lang="en-US" altLang="ja-JP" sz="1000">
              <a:latin typeface="ＭＳ ゴシック" pitchFamily="49" charset="-128"/>
              <a:ea typeface="ＭＳ ゴシック" pitchFamily="49" charset="-128"/>
            </a:rPr>
            <a:t>13.0</a:t>
          </a:r>
          <a:r>
            <a:rPr kumimoji="1" lang="ja-JP" altLang="en-US" sz="1000">
              <a:latin typeface="ＭＳ ゴシック" pitchFamily="49" charset="-128"/>
              <a:ea typeface="ＭＳ ゴシック" pitchFamily="49" charset="-128"/>
            </a:rPr>
            <a:t>億円を取り崩したほか、補正予算の収支差調整等のため繰入金を計上した一方、前年度決算剰余金の</a:t>
          </a:r>
          <a:r>
            <a:rPr kumimoji="1" lang="en-US" altLang="ja-JP" sz="1000">
              <a:latin typeface="ＭＳ ゴシック" pitchFamily="49" charset="-128"/>
              <a:ea typeface="ＭＳ ゴシック" pitchFamily="49" charset="-128"/>
            </a:rPr>
            <a:t>1/2</a:t>
          </a:r>
          <a:r>
            <a:rPr kumimoji="1" lang="ja-JP" altLang="en-US" sz="1000">
              <a:latin typeface="ＭＳ ゴシック" pitchFamily="49" charset="-128"/>
              <a:ea typeface="ＭＳ ゴシック" pitchFamily="49" charset="-128"/>
            </a:rPr>
            <a:t>ルール分など</a:t>
          </a:r>
          <a:r>
            <a:rPr kumimoji="1" lang="en-US" altLang="ja-JP" sz="1000">
              <a:latin typeface="ＭＳ ゴシック" pitchFamily="49" charset="-128"/>
              <a:ea typeface="ＭＳ ゴシック" pitchFamily="49" charset="-128"/>
            </a:rPr>
            <a:t>23.6</a:t>
          </a:r>
          <a:r>
            <a:rPr kumimoji="1" lang="ja-JP" altLang="en-US" sz="1000">
              <a:latin typeface="ＭＳ ゴシック" pitchFamily="49" charset="-128"/>
              <a:ea typeface="ＭＳ ゴシック" pitchFamily="49" charset="-128"/>
            </a:rPr>
            <a:t>億円を積み立てたため、令和５年度末の残高は約</a:t>
          </a:r>
          <a:r>
            <a:rPr kumimoji="1" lang="en-US" altLang="ja-JP" sz="1000">
              <a:latin typeface="ＭＳ ゴシック" pitchFamily="49" charset="-128"/>
              <a:ea typeface="ＭＳ ゴシック" pitchFamily="49" charset="-128"/>
            </a:rPr>
            <a:t>152.5</a:t>
          </a:r>
          <a:r>
            <a:rPr kumimoji="1" lang="ja-JP" altLang="en-US" sz="1000">
              <a:latin typeface="ＭＳ ゴシック" pitchFamily="49" charset="-128"/>
              <a:ea typeface="ＭＳ ゴシック" pitchFamily="49" charset="-128"/>
            </a:rPr>
            <a:t>億円と前年度より</a:t>
          </a:r>
          <a:r>
            <a:rPr kumimoji="1" lang="en-US" altLang="ja-JP" sz="1000">
              <a:latin typeface="ＭＳ ゴシック" pitchFamily="49" charset="-128"/>
              <a:ea typeface="ＭＳ ゴシック" pitchFamily="49" charset="-128"/>
            </a:rPr>
            <a:t>10.1</a:t>
          </a:r>
          <a:r>
            <a:rPr kumimoji="1" lang="ja-JP" altLang="en-US" sz="1000">
              <a:latin typeface="ＭＳ ゴシック" pitchFamily="49" charset="-128"/>
              <a:ea typeface="ＭＳ ゴシック" pitchFamily="49" charset="-128"/>
            </a:rPr>
            <a:t>億円の増なっています。</a:t>
          </a:r>
        </a:p>
        <a:p>
          <a:r>
            <a:rPr kumimoji="1" lang="ja-JP" altLang="en-US" sz="1000">
              <a:latin typeface="ＭＳ ゴシック" pitchFamily="49" charset="-128"/>
              <a:ea typeface="ＭＳ ゴシック" pitchFamily="49" charset="-128"/>
            </a:rPr>
            <a:t>　実質収支額については、予備費や電力・ガス・食料品等価格高騰重点支援給付金などの歳出不用額が多く生じたことなどにより、</a:t>
          </a:r>
          <a:r>
            <a:rPr kumimoji="1" lang="en-US" altLang="ja-JP" sz="1000">
              <a:latin typeface="ＭＳ ゴシック" pitchFamily="49" charset="-128"/>
              <a:ea typeface="ＭＳ ゴシック" pitchFamily="49" charset="-128"/>
            </a:rPr>
            <a:t>36</a:t>
          </a:r>
          <a:r>
            <a:rPr kumimoji="1" lang="ja-JP" altLang="en-US" sz="1000">
              <a:latin typeface="ＭＳ ゴシック" pitchFamily="49" charset="-128"/>
              <a:ea typeface="ＭＳ ゴシック" pitchFamily="49" charset="-128"/>
            </a:rPr>
            <a:t>億円となりました。また、実質単年度収支については、</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億円となりました。</a:t>
          </a:r>
        </a:p>
        <a:p>
          <a:r>
            <a:rPr kumimoji="1" lang="ja-JP" altLang="en-US" sz="1000">
              <a:latin typeface="ＭＳ ゴシック" pitchFamily="49" charset="-128"/>
              <a:ea typeface="ＭＳ ゴシック" pitchFamily="49" charset="-128"/>
            </a:rPr>
            <a:t>　今後も、災害などの不測の支出や景気変動による減収に備え、安定した市民サービスを行うため、財政調整基金等の残高確保に努めるとともに、実質収支・実質単年度収支が適正な値となるよう、健全な財政運営を行っ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三重県四日市市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連結実質赤字比率は、都市下水路想定特別会計を除き、指標作成当初から「赤字なし」の状況が継続しています。</a:t>
          </a:r>
        </a:p>
        <a:p>
          <a:r>
            <a:rPr kumimoji="1" lang="ja-JP" altLang="en-US" sz="1400">
              <a:latin typeface="ＭＳ ゴシック" pitchFamily="49" charset="-128"/>
              <a:ea typeface="ＭＳ ゴシック" pitchFamily="49" charset="-128"/>
            </a:rPr>
            <a:t>　一方、都市下水路想定特別会計は、赤字額を計上しています。これは令和５年度から、下水道事業会計のうち都市下水路想定特別会計において、一般会計からの補助金の充当方法を整理したうえで、損益勘定予算と資本勘定予算それぞれの充当額を精査した結果、都市下水路想定特別会計単体では赤字となりました。</a:t>
          </a:r>
        </a:p>
        <a:p>
          <a:r>
            <a:rPr kumimoji="1" lang="ja-JP" altLang="en-US" sz="1400">
              <a:latin typeface="ＭＳ ゴシック" pitchFamily="49" charset="-128"/>
              <a:ea typeface="ＭＳ ゴシック" pitchFamily="49" charset="-128"/>
            </a:rPr>
            <a:t>　しかしながら、下水道事業会計全体では黒字となっており、問題ないものと分析しています。</a:t>
          </a:r>
        </a:p>
        <a:p>
          <a:r>
            <a:rPr kumimoji="1" lang="ja-JP" altLang="en-US" sz="1400">
              <a:latin typeface="ＭＳ ゴシック" pitchFamily="49" charset="-128"/>
              <a:ea typeface="ＭＳ ゴシック" pitchFamily="49" charset="-128"/>
            </a:rPr>
            <a:t>　今後も、引き続き、企業会計の収益構造の改善や特別会計の採算性の向上に努めるとともに、人口減少や高齢化社会の進展など、社会構造の変化に対応するため、介護保険や後期高齢者医療をはじめとした特別会計の財政基盤の強化を目指し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2" width="2.08984375" style="176" customWidth="1"/>
    <col min="13" max="17" width="2.36328125" style="176" customWidth="1"/>
    <col min="18" max="119" width="2.08984375" style="176" customWidth="1"/>
    <col min="120" max="16384" width="0" style="176"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77"/>
      <c r="DK1" s="177"/>
      <c r="DL1" s="177"/>
      <c r="DM1" s="177"/>
      <c r="DN1" s="177"/>
      <c r="DO1" s="177"/>
    </row>
    <row r="2" spans="1:119" ht="24" thickBot="1" x14ac:dyDescent="0.25">
      <c r="B2" s="178" t="s">
        <v>77</v>
      </c>
      <c r="C2" s="178"/>
      <c r="D2" s="179"/>
    </row>
    <row r="3" spans="1:119" ht="18.75" customHeight="1" thickBot="1" x14ac:dyDescent="0.25">
      <c r="A3" s="177"/>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77"/>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140234921</v>
      </c>
      <c r="BO4" s="407"/>
      <c r="BP4" s="407"/>
      <c r="BQ4" s="407"/>
      <c r="BR4" s="407"/>
      <c r="BS4" s="407"/>
      <c r="BT4" s="407"/>
      <c r="BU4" s="408"/>
      <c r="BV4" s="406">
        <v>146111719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4.3</v>
      </c>
      <c r="CU4" s="413"/>
      <c r="CV4" s="413"/>
      <c r="CW4" s="413"/>
      <c r="CX4" s="413"/>
      <c r="CY4" s="413"/>
      <c r="CZ4" s="413"/>
      <c r="DA4" s="414"/>
      <c r="DB4" s="412">
        <v>5.5</v>
      </c>
      <c r="DC4" s="413"/>
      <c r="DD4" s="413"/>
      <c r="DE4" s="413"/>
      <c r="DF4" s="413"/>
      <c r="DG4" s="413"/>
      <c r="DH4" s="413"/>
      <c r="DI4" s="414"/>
    </row>
    <row r="5" spans="1:119" ht="18.75" customHeight="1" x14ac:dyDescent="0.2">
      <c r="A5" s="177"/>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133907862</v>
      </c>
      <c r="BO5" s="444"/>
      <c r="BP5" s="444"/>
      <c r="BQ5" s="444"/>
      <c r="BR5" s="444"/>
      <c r="BS5" s="444"/>
      <c r="BT5" s="444"/>
      <c r="BU5" s="445"/>
      <c r="BV5" s="443">
        <v>139137789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80.7</v>
      </c>
      <c r="CU5" s="441"/>
      <c r="CV5" s="441"/>
      <c r="CW5" s="441"/>
      <c r="CX5" s="441"/>
      <c r="CY5" s="441"/>
      <c r="CZ5" s="441"/>
      <c r="DA5" s="442"/>
      <c r="DB5" s="440">
        <v>80.8</v>
      </c>
      <c r="DC5" s="441"/>
      <c r="DD5" s="441"/>
      <c r="DE5" s="441"/>
      <c r="DF5" s="441"/>
      <c r="DG5" s="441"/>
      <c r="DH5" s="441"/>
      <c r="DI5" s="442"/>
    </row>
    <row r="6" spans="1:119" ht="18.75" customHeight="1" x14ac:dyDescent="0.2">
      <c r="A6" s="177"/>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104</v>
      </c>
      <c r="AV6" s="476"/>
      <c r="AW6" s="476"/>
      <c r="AX6" s="476"/>
      <c r="AY6" s="477" t="s">
        <v>98</v>
      </c>
      <c r="AZ6" s="478"/>
      <c r="BA6" s="478"/>
      <c r="BB6" s="478"/>
      <c r="BC6" s="478"/>
      <c r="BD6" s="478"/>
      <c r="BE6" s="478"/>
      <c r="BF6" s="478"/>
      <c r="BG6" s="478"/>
      <c r="BH6" s="478"/>
      <c r="BI6" s="478"/>
      <c r="BJ6" s="478"/>
      <c r="BK6" s="478"/>
      <c r="BL6" s="478"/>
      <c r="BM6" s="479"/>
      <c r="BN6" s="443">
        <v>6327059</v>
      </c>
      <c r="BO6" s="444"/>
      <c r="BP6" s="444"/>
      <c r="BQ6" s="444"/>
      <c r="BR6" s="444"/>
      <c r="BS6" s="444"/>
      <c r="BT6" s="444"/>
      <c r="BU6" s="445"/>
      <c r="BV6" s="443">
        <v>6973930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80.7</v>
      </c>
      <c r="CU6" s="481"/>
      <c r="CV6" s="481"/>
      <c r="CW6" s="481"/>
      <c r="CX6" s="481"/>
      <c r="CY6" s="481"/>
      <c r="CZ6" s="481"/>
      <c r="DA6" s="482"/>
      <c r="DB6" s="480">
        <v>80.8</v>
      </c>
      <c r="DC6" s="481"/>
      <c r="DD6" s="481"/>
      <c r="DE6" s="481"/>
      <c r="DF6" s="481"/>
      <c r="DG6" s="481"/>
      <c r="DH6" s="481"/>
      <c r="DI6" s="482"/>
    </row>
    <row r="7" spans="1:119" ht="18.75" customHeight="1" x14ac:dyDescent="0.2">
      <c r="A7" s="177"/>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2773676</v>
      </c>
      <c r="BO7" s="444"/>
      <c r="BP7" s="444"/>
      <c r="BQ7" s="444"/>
      <c r="BR7" s="444"/>
      <c r="BS7" s="444"/>
      <c r="BT7" s="444"/>
      <c r="BU7" s="445"/>
      <c r="BV7" s="443">
        <v>2724252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81728881</v>
      </c>
      <c r="CU7" s="444"/>
      <c r="CV7" s="444"/>
      <c r="CW7" s="444"/>
      <c r="CX7" s="444"/>
      <c r="CY7" s="444"/>
      <c r="CZ7" s="444"/>
      <c r="DA7" s="445"/>
      <c r="DB7" s="443">
        <v>76681662</v>
      </c>
      <c r="DC7" s="444"/>
      <c r="DD7" s="444"/>
      <c r="DE7" s="444"/>
      <c r="DF7" s="444"/>
      <c r="DG7" s="444"/>
      <c r="DH7" s="444"/>
      <c r="DI7" s="445"/>
    </row>
    <row r="8" spans="1:119" ht="18.75" customHeight="1" thickBot="1" x14ac:dyDescent="0.25">
      <c r="A8" s="177"/>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3553383</v>
      </c>
      <c r="BO8" s="444"/>
      <c r="BP8" s="444"/>
      <c r="BQ8" s="444"/>
      <c r="BR8" s="444"/>
      <c r="BS8" s="444"/>
      <c r="BT8" s="444"/>
      <c r="BU8" s="445"/>
      <c r="BV8" s="443">
        <v>4249678</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1.1399999999999999</v>
      </c>
      <c r="CU8" s="484"/>
      <c r="CV8" s="484"/>
      <c r="CW8" s="484"/>
      <c r="CX8" s="484"/>
      <c r="CY8" s="484"/>
      <c r="CZ8" s="484"/>
      <c r="DA8" s="485"/>
      <c r="DB8" s="483">
        <v>1.1299999999999999</v>
      </c>
      <c r="DC8" s="484"/>
      <c r="DD8" s="484"/>
      <c r="DE8" s="484"/>
      <c r="DF8" s="484"/>
      <c r="DG8" s="484"/>
      <c r="DH8" s="484"/>
      <c r="DI8" s="485"/>
    </row>
    <row r="9" spans="1:119" ht="18.75" customHeight="1" thickBot="1" x14ac:dyDescent="0.25">
      <c r="A9" s="177"/>
      <c r="B9" s="437" t="s">
        <v>107</v>
      </c>
      <c r="C9" s="438"/>
      <c r="D9" s="438"/>
      <c r="E9" s="438"/>
      <c r="F9" s="438"/>
      <c r="G9" s="438"/>
      <c r="H9" s="438"/>
      <c r="I9" s="438"/>
      <c r="J9" s="438"/>
      <c r="K9" s="486"/>
      <c r="L9" s="487" t="s">
        <v>108</v>
      </c>
      <c r="M9" s="488"/>
      <c r="N9" s="488"/>
      <c r="O9" s="488"/>
      <c r="P9" s="488"/>
      <c r="Q9" s="489"/>
      <c r="R9" s="490">
        <v>305424</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104</v>
      </c>
      <c r="AV9" s="476"/>
      <c r="AW9" s="476"/>
      <c r="AX9" s="476"/>
      <c r="AY9" s="477" t="s">
        <v>111</v>
      </c>
      <c r="AZ9" s="478"/>
      <c r="BA9" s="478"/>
      <c r="BB9" s="478"/>
      <c r="BC9" s="478"/>
      <c r="BD9" s="478"/>
      <c r="BE9" s="478"/>
      <c r="BF9" s="478"/>
      <c r="BG9" s="478"/>
      <c r="BH9" s="478"/>
      <c r="BI9" s="478"/>
      <c r="BJ9" s="478"/>
      <c r="BK9" s="478"/>
      <c r="BL9" s="478"/>
      <c r="BM9" s="479"/>
      <c r="BN9" s="443">
        <v>-696295</v>
      </c>
      <c r="BO9" s="444"/>
      <c r="BP9" s="444"/>
      <c r="BQ9" s="444"/>
      <c r="BR9" s="444"/>
      <c r="BS9" s="444"/>
      <c r="BT9" s="444"/>
      <c r="BU9" s="445"/>
      <c r="BV9" s="443">
        <v>-4223885</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5.8</v>
      </c>
      <c r="CU9" s="441"/>
      <c r="CV9" s="441"/>
      <c r="CW9" s="441"/>
      <c r="CX9" s="441"/>
      <c r="CY9" s="441"/>
      <c r="CZ9" s="441"/>
      <c r="DA9" s="442"/>
      <c r="DB9" s="440">
        <v>6</v>
      </c>
      <c r="DC9" s="441"/>
      <c r="DD9" s="441"/>
      <c r="DE9" s="441"/>
      <c r="DF9" s="441"/>
      <c r="DG9" s="441"/>
      <c r="DH9" s="441"/>
      <c r="DI9" s="442"/>
    </row>
    <row r="10" spans="1:119" ht="18.75" customHeight="1" thickBot="1" x14ac:dyDescent="0.25">
      <c r="A10" s="177"/>
      <c r="B10" s="437"/>
      <c r="C10" s="438"/>
      <c r="D10" s="438"/>
      <c r="E10" s="438"/>
      <c r="F10" s="438"/>
      <c r="G10" s="438"/>
      <c r="H10" s="438"/>
      <c r="I10" s="438"/>
      <c r="J10" s="438"/>
      <c r="K10" s="486"/>
      <c r="L10" s="493" t="s">
        <v>113</v>
      </c>
      <c r="M10" s="473"/>
      <c r="N10" s="473"/>
      <c r="O10" s="473"/>
      <c r="P10" s="473"/>
      <c r="Q10" s="474"/>
      <c r="R10" s="494">
        <v>311031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2357546</v>
      </c>
      <c r="BO10" s="444"/>
      <c r="BP10" s="444"/>
      <c r="BQ10" s="444"/>
      <c r="BR10" s="444"/>
      <c r="BS10" s="444"/>
      <c r="BT10" s="444"/>
      <c r="BU10" s="445"/>
      <c r="BV10" s="443">
        <v>4246924</v>
      </c>
      <c r="BW10" s="444"/>
      <c r="BX10" s="444"/>
      <c r="BY10" s="444"/>
      <c r="BZ10" s="444"/>
      <c r="CA10" s="444"/>
      <c r="CB10" s="444"/>
      <c r="CC10" s="445"/>
      <c r="CD10" s="180" t="s">
        <v>116</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77"/>
      <c r="B12" s="503" t="s">
        <v>123</v>
      </c>
      <c r="C12" s="504"/>
      <c r="D12" s="504"/>
      <c r="E12" s="504"/>
      <c r="F12" s="504"/>
      <c r="G12" s="504"/>
      <c r="H12" s="504"/>
      <c r="I12" s="504"/>
      <c r="J12" s="504"/>
      <c r="K12" s="505"/>
      <c r="L12" s="512" t="s">
        <v>124</v>
      </c>
      <c r="M12" s="513"/>
      <c r="N12" s="513"/>
      <c r="O12" s="513"/>
      <c r="P12" s="513"/>
      <c r="Q12" s="514"/>
      <c r="R12" s="515">
        <v>307825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1344652</v>
      </c>
      <c r="BO12" s="444"/>
      <c r="BP12" s="444"/>
      <c r="BQ12" s="444"/>
      <c r="BR12" s="444"/>
      <c r="BS12" s="444"/>
      <c r="BT12" s="444"/>
      <c r="BU12" s="445"/>
      <c r="BV12" s="443">
        <v>3901157</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77"/>
      <c r="B13" s="506"/>
      <c r="C13" s="507"/>
      <c r="D13" s="507"/>
      <c r="E13" s="507"/>
      <c r="F13" s="507"/>
      <c r="G13" s="507"/>
      <c r="H13" s="507"/>
      <c r="I13" s="507"/>
      <c r="J13" s="507"/>
      <c r="K13" s="508"/>
      <c r="L13" s="186"/>
      <c r="M13" s="534" t="s">
        <v>130</v>
      </c>
      <c r="N13" s="535"/>
      <c r="O13" s="535"/>
      <c r="P13" s="535"/>
      <c r="Q13" s="536"/>
      <c r="R13" s="527">
        <v>295857</v>
      </c>
      <c r="S13" s="528"/>
      <c r="T13" s="528"/>
      <c r="U13" s="528"/>
      <c r="V13" s="529"/>
      <c r="W13" s="459" t="s">
        <v>131</v>
      </c>
      <c r="X13" s="460"/>
      <c r="Y13" s="460"/>
      <c r="Z13" s="460"/>
      <c r="AA13" s="460"/>
      <c r="AB13" s="450"/>
      <c r="AC13" s="494">
        <v>1748</v>
      </c>
      <c r="AD13" s="495"/>
      <c r="AE13" s="495"/>
      <c r="AF13" s="495"/>
      <c r="AG13" s="537"/>
      <c r="AH13" s="494">
        <v>2038</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316599</v>
      </c>
      <c r="BO13" s="444"/>
      <c r="BP13" s="444"/>
      <c r="BQ13" s="444"/>
      <c r="BR13" s="444"/>
      <c r="BS13" s="444"/>
      <c r="BT13" s="444"/>
      <c r="BU13" s="445"/>
      <c r="BV13" s="443">
        <v>-3878118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3.3</v>
      </c>
      <c r="CU13" s="441"/>
      <c r="CV13" s="441"/>
      <c r="CW13" s="441"/>
      <c r="CX13" s="441"/>
      <c r="CY13" s="441"/>
      <c r="CZ13" s="441"/>
      <c r="DA13" s="442"/>
      <c r="DB13" s="440">
        <v>2.8</v>
      </c>
      <c r="DC13" s="441"/>
      <c r="DD13" s="441"/>
      <c r="DE13" s="441"/>
      <c r="DF13" s="441"/>
      <c r="DG13" s="441"/>
      <c r="DH13" s="441"/>
      <c r="DI13" s="442"/>
    </row>
    <row r="14" spans="1:119" ht="18.75" customHeight="1" thickBot="1" x14ac:dyDescent="0.25">
      <c r="A14" s="177"/>
      <c r="B14" s="506"/>
      <c r="C14" s="507"/>
      <c r="D14" s="507"/>
      <c r="E14" s="507"/>
      <c r="F14" s="507"/>
      <c r="G14" s="507"/>
      <c r="H14" s="507"/>
      <c r="I14" s="507"/>
      <c r="J14" s="507"/>
      <c r="K14" s="508"/>
      <c r="L14" s="524" t="s">
        <v>135</v>
      </c>
      <c r="M14" s="525"/>
      <c r="N14" s="525"/>
      <c r="O14" s="525"/>
      <c r="P14" s="525"/>
      <c r="Q14" s="526"/>
      <c r="R14" s="527">
        <v>309719</v>
      </c>
      <c r="S14" s="528"/>
      <c r="T14" s="528"/>
      <c r="U14" s="528"/>
      <c r="V14" s="529"/>
      <c r="W14" s="433"/>
      <c r="X14" s="434"/>
      <c r="Y14" s="434"/>
      <c r="Z14" s="434"/>
      <c r="AA14" s="434"/>
      <c r="AB14" s="423"/>
      <c r="AC14" s="530">
        <v>1.3</v>
      </c>
      <c r="AD14" s="531"/>
      <c r="AE14" s="531"/>
      <c r="AF14" s="531"/>
      <c r="AG14" s="532"/>
      <c r="AH14" s="530">
        <v>1.4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77"/>
      <c r="B15" s="506"/>
      <c r="C15" s="507"/>
      <c r="D15" s="507"/>
      <c r="E15" s="507"/>
      <c r="F15" s="507"/>
      <c r="G15" s="507"/>
      <c r="H15" s="507"/>
      <c r="I15" s="507"/>
      <c r="J15" s="507"/>
      <c r="K15" s="508"/>
      <c r="L15" s="186"/>
      <c r="M15" s="534" t="s">
        <v>130</v>
      </c>
      <c r="N15" s="535"/>
      <c r="O15" s="535"/>
      <c r="P15" s="535"/>
      <c r="Q15" s="536"/>
      <c r="R15" s="527">
        <v>298513</v>
      </c>
      <c r="S15" s="528"/>
      <c r="T15" s="528"/>
      <c r="U15" s="528"/>
      <c r="V15" s="529"/>
      <c r="W15" s="459" t="s">
        <v>137</v>
      </c>
      <c r="X15" s="460"/>
      <c r="Y15" s="460"/>
      <c r="Z15" s="460"/>
      <c r="AA15" s="460"/>
      <c r="AB15" s="450"/>
      <c r="AC15" s="494">
        <v>46286</v>
      </c>
      <c r="AD15" s="495"/>
      <c r="AE15" s="495"/>
      <c r="AF15" s="495"/>
      <c r="AG15" s="537"/>
      <c r="AH15" s="494">
        <v>49713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63421878</v>
      </c>
      <c r="BO15" s="407"/>
      <c r="BP15" s="407"/>
      <c r="BQ15" s="407"/>
      <c r="BR15" s="407"/>
      <c r="BS15" s="407"/>
      <c r="BT15" s="407"/>
      <c r="BU15" s="408"/>
      <c r="BV15" s="406">
        <v>59608432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34.4</v>
      </c>
      <c r="AD16" s="531"/>
      <c r="AE16" s="531"/>
      <c r="AF16" s="531"/>
      <c r="AG16" s="532"/>
      <c r="AH16" s="530">
        <v>35.1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53571543</v>
      </c>
      <c r="BO16" s="444"/>
      <c r="BP16" s="444"/>
      <c r="BQ16" s="444"/>
      <c r="BR16" s="444"/>
      <c r="BS16" s="444"/>
      <c r="BT16" s="444"/>
      <c r="BU16" s="445"/>
      <c r="BV16" s="443">
        <v>53226376</v>
      </c>
      <c r="BW16" s="444"/>
      <c r="BX16" s="444"/>
      <c r="BY16" s="444"/>
      <c r="BZ16" s="444"/>
      <c r="CA16" s="444"/>
      <c r="CB16" s="444"/>
      <c r="CC16" s="445"/>
      <c r="CD16" s="190"/>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77"/>
      <c r="B17" s="509"/>
      <c r="C17" s="510"/>
      <c r="D17" s="510"/>
      <c r="E17" s="510"/>
      <c r="F17" s="510"/>
      <c r="G17" s="510"/>
      <c r="H17" s="510"/>
      <c r="I17" s="510"/>
      <c r="J17" s="510"/>
      <c r="K17" s="511"/>
      <c r="L17" s="191"/>
      <c r="M17" s="554" t="s">
        <v>143</v>
      </c>
      <c r="N17" s="555"/>
      <c r="O17" s="555"/>
      <c r="P17" s="555"/>
      <c r="Q17" s="556"/>
      <c r="R17" s="549" t="s">
        <v>144</v>
      </c>
      <c r="S17" s="550"/>
      <c r="T17" s="550"/>
      <c r="U17" s="550"/>
      <c r="V17" s="551"/>
      <c r="W17" s="459" t="s">
        <v>145</v>
      </c>
      <c r="X17" s="460"/>
      <c r="Y17" s="460"/>
      <c r="Z17" s="460"/>
      <c r="AA17" s="460"/>
      <c r="AB17" s="450"/>
      <c r="AC17" s="494">
        <v>86663</v>
      </c>
      <c r="AD17" s="495"/>
      <c r="AE17" s="495"/>
      <c r="AF17" s="495"/>
      <c r="AG17" s="537"/>
      <c r="AH17" s="494">
        <v>89791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81728881</v>
      </c>
      <c r="BO17" s="444"/>
      <c r="BP17" s="444"/>
      <c r="BQ17" s="444"/>
      <c r="BR17" s="444"/>
      <c r="BS17" s="444"/>
      <c r="BT17" s="444"/>
      <c r="BU17" s="445"/>
      <c r="BV17" s="443">
        <v>76681662</v>
      </c>
      <c r="BW17" s="444"/>
      <c r="BX17" s="444"/>
      <c r="BY17" s="444"/>
      <c r="BZ17" s="444"/>
      <c r="CA17" s="444"/>
      <c r="CB17" s="444"/>
      <c r="CC17" s="445"/>
      <c r="CD17" s="190"/>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77"/>
      <c r="B18" s="565" t="s">
        <v>147</v>
      </c>
      <c r="C18" s="486"/>
      <c r="D18" s="486"/>
      <c r="E18" s="566"/>
      <c r="F18" s="566"/>
      <c r="G18" s="566"/>
      <c r="H18" s="566"/>
      <c r="I18" s="566"/>
      <c r="J18" s="566"/>
      <c r="K18" s="566"/>
      <c r="L18" s="567">
        <v>206.5</v>
      </c>
      <c r="M18" s="567"/>
      <c r="N18" s="567"/>
      <c r="O18" s="567"/>
      <c r="P18" s="567"/>
      <c r="Q18" s="567"/>
      <c r="R18" s="568"/>
      <c r="S18" s="568"/>
      <c r="T18" s="568"/>
      <c r="U18" s="568"/>
      <c r="V18" s="569"/>
      <c r="W18" s="461"/>
      <c r="X18" s="462"/>
      <c r="Y18" s="462"/>
      <c r="Z18" s="462"/>
      <c r="AA18" s="462"/>
      <c r="AB18" s="453"/>
      <c r="AC18" s="570">
        <v>64.3</v>
      </c>
      <c r="AD18" s="571"/>
      <c r="AE18" s="571"/>
      <c r="AF18" s="571"/>
      <c r="AG18" s="572"/>
      <c r="AH18" s="570">
        <v>63.4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67190599</v>
      </c>
      <c r="BO18" s="444"/>
      <c r="BP18" s="444"/>
      <c r="BQ18" s="444"/>
      <c r="BR18" s="444"/>
      <c r="BS18" s="444"/>
      <c r="BT18" s="444"/>
      <c r="BU18" s="445"/>
      <c r="BV18" s="443">
        <v>65788733</v>
      </c>
      <c r="BW18" s="444"/>
      <c r="BX18" s="444"/>
      <c r="BY18" s="444"/>
      <c r="BZ18" s="444"/>
      <c r="CA18" s="444"/>
      <c r="CB18" s="444"/>
      <c r="CC18" s="445"/>
      <c r="CD18" s="190"/>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77"/>
      <c r="B19" s="565" t="s">
        <v>149</v>
      </c>
      <c r="C19" s="486"/>
      <c r="D19" s="486"/>
      <c r="E19" s="566"/>
      <c r="F19" s="566"/>
      <c r="G19" s="566"/>
      <c r="H19" s="566"/>
      <c r="I19" s="566"/>
      <c r="J19" s="566"/>
      <c r="K19" s="566"/>
      <c r="L19" s="574">
        <v>1479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98123068</v>
      </c>
      <c r="BO19" s="444"/>
      <c r="BP19" s="444"/>
      <c r="BQ19" s="444"/>
      <c r="BR19" s="444"/>
      <c r="BS19" s="444"/>
      <c r="BT19" s="444"/>
      <c r="BU19" s="445"/>
      <c r="BV19" s="443">
        <v>101668897</v>
      </c>
      <c r="BW19" s="444"/>
      <c r="BX19" s="444"/>
      <c r="BY19" s="444"/>
      <c r="BZ19" s="444"/>
      <c r="CA19" s="444"/>
      <c r="CB19" s="444"/>
      <c r="CC19" s="445"/>
      <c r="CD19" s="190"/>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77"/>
      <c r="B20" s="565" t="s">
        <v>151</v>
      </c>
      <c r="C20" s="486"/>
      <c r="D20" s="486"/>
      <c r="E20" s="566"/>
      <c r="F20" s="566"/>
      <c r="G20" s="566"/>
      <c r="H20" s="566"/>
      <c r="I20" s="566"/>
      <c r="J20" s="566"/>
      <c r="K20" s="566"/>
      <c r="L20" s="574">
        <v>133331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0"/>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77"/>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0"/>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77"/>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35552157</v>
      </c>
      <c r="BO22" s="407"/>
      <c r="BP22" s="407"/>
      <c r="BQ22" s="407"/>
      <c r="BR22" s="407"/>
      <c r="BS22" s="407"/>
      <c r="BT22" s="407"/>
      <c r="BU22" s="408"/>
      <c r="BV22" s="406">
        <v>39165348</v>
      </c>
      <c r="BW22" s="407"/>
      <c r="BX22" s="407"/>
      <c r="BY22" s="407"/>
      <c r="BZ22" s="407"/>
      <c r="CA22" s="407"/>
      <c r="CB22" s="407"/>
      <c r="CC22" s="408"/>
      <c r="CD22" s="190"/>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77"/>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33448726</v>
      </c>
      <c r="BO23" s="444"/>
      <c r="BP23" s="444"/>
      <c r="BQ23" s="444"/>
      <c r="BR23" s="444"/>
      <c r="BS23" s="444"/>
      <c r="BT23" s="444"/>
      <c r="BU23" s="445"/>
      <c r="BV23" s="443">
        <v>35938237</v>
      </c>
      <c r="BW23" s="444"/>
      <c r="BX23" s="444"/>
      <c r="BY23" s="444"/>
      <c r="BZ23" s="444"/>
      <c r="CA23" s="444"/>
      <c r="CB23" s="444"/>
      <c r="CC23" s="445"/>
      <c r="CD23" s="190"/>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77"/>
      <c r="B24" s="614"/>
      <c r="C24" s="590"/>
      <c r="D24" s="591"/>
      <c r="E24" s="493" t="s">
        <v>161</v>
      </c>
      <c r="F24" s="473"/>
      <c r="G24" s="473"/>
      <c r="H24" s="473"/>
      <c r="I24" s="473"/>
      <c r="J24" s="473"/>
      <c r="K24" s="474"/>
      <c r="L24" s="494">
        <v>1</v>
      </c>
      <c r="M24" s="495"/>
      <c r="N24" s="495"/>
      <c r="O24" s="495"/>
      <c r="P24" s="537"/>
      <c r="Q24" s="494">
        <v>11200</v>
      </c>
      <c r="R24" s="495"/>
      <c r="S24" s="495"/>
      <c r="T24" s="495"/>
      <c r="U24" s="495"/>
      <c r="V24" s="537"/>
      <c r="W24" s="589"/>
      <c r="X24" s="590"/>
      <c r="Y24" s="591"/>
      <c r="Z24" s="493" t="s">
        <v>162</v>
      </c>
      <c r="AA24" s="473"/>
      <c r="AB24" s="473"/>
      <c r="AC24" s="473"/>
      <c r="AD24" s="473"/>
      <c r="AE24" s="473"/>
      <c r="AF24" s="473"/>
      <c r="AG24" s="474"/>
      <c r="AH24" s="494">
        <v>1904</v>
      </c>
      <c r="AI24" s="495"/>
      <c r="AJ24" s="495"/>
      <c r="AK24" s="495"/>
      <c r="AL24" s="537"/>
      <c r="AM24" s="494">
        <v>5790064</v>
      </c>
      <c r="AN24" s="495"/>
      <c r="AO24" s="495"/>
      <c r="AP24" s="495"/>
      <c r="AQ24" s="495"/>
      <c r="AR24" s="537"/>
      <c r="AS24" s="494">
        <v>3041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26209090</v>
      </c>
      <c r="BO24" s="444"/>
      <c r="BP24" s="444"/>
      <c r="BQ24" s="444"/>
      <c r="BR24" s="444"/>
      <c r="BS24" s="444"/>
      <c r="BT24" s="444"/>
      <c r="BU24" s="445"/>
      <c r="BV24" s="443">
        <v>27859533</v>
      </c>
      <c r="BW24" s="444"/>
      <c r="BX24" s="444"/>
      <c r="BY24" s="444"/>
      <c r="BZ24" s="444"/>
      <c r="CA24" s="444"/>
      <c r="CB24" s="444"/>
      <c r="CC24" s="445"/>
      <c r="CD24" s="190"/>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77"/>
      <c r="B25" s="614"/>
      <c r="C25" s="590"/>
      <c r="D25" s="591"/>
      <c r="E25" s="493" t="s">
        <v>164</v>
      </c>
      <c r="F25" s="473"/>
      <c r="G25" s="473"/>
      <c r="H25" s="473"/>
      <c r="I25" s="473"/>
      <c r="J25" s="473"/>
      <c r="K25" s="474"/>
      <c r="L25" s="494">
        <v>2</v>
      </c>
      <c r="M25" s="495"/>
      <c r="N25" s="495"/>
      <c r="O25" s="495"/>
      <c r="P25" s="537"/>
      <c r="Q25" s="494">
        <v>9110</v>
      </c>
      <c r="R25" s="495"/>
      <c r="S25" s="495"/>
      <c r="T25" s="495"/>
      <c r="U25" s="495"/>
      <c r="V25" s="537"/>
      <c r="W25" s="589"/>
      <c r="X25" s="590"/>
      <c r="Y25" s="591"/>
      <c r="Z25" s="493" t="s">
        <v>165</v>
      </c>
      <c r="AA25" s="473"/>
      <c r="AB25" s="473"/>
      <c r="AC25" s="473"/>
      <c r="AD25" s="473"/>
      <c r="AE25" s="473"/>
      <c r="AF25" s="473"/>
      <c r="AG25" s="474"/>
      <c r="AH25" s="494">
        <v>370</v>
      </c>
      <c r="AI25" s="495"/>
      <c r="AJ25" s="495"/>
      <c r="AK25" s="495"/>
      <c r="AL25" s="537"/>
      <c r="AM25" s="494">
        <v>1147740</v>
      </c>
      <c r="AN25" s="495"/>
      <c r="AO25" s="495"/>
      <c r="AP25" s="495"/>
      <c r="AQ25" s="495"/>
      <c r="AR25" s="537"/>
      <c r="AS25" s="494">
        <v>3102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53749597</v>
      </c>
      <c r="BO25" s="407"/>
      <c r="BP25" s="407"/>
      <c r="BQ25" s="407"/>
      <c r="BR25" s="407"/>
      <c r="BS25" s="407"/>
      <c r="BT25" s="407"/>
      <c r="BU25" s="408"/>
      <c r="BV25" s="406">
        <v>48689502</v>
      </c>
      <c r="BW25" s="407"/>
      <c r="BX25" s="407"/>
      <c r="BY25" s="407"/>
      <c r="BZ25" s="407"/>
      <c r="CA25" s="407"/>
      <c r="CB25" s="407"/>
      <c r="CC25" s="408"/>
      <c r="CD25" s="190"/>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77"/>
      <c r="B26" s="614"/>
      <c r="C26" s="590"/>
      <c r="D26" s="591"/>
      <c r="E26" s="493" t="s">
        <v>167</v>
      </c>
      <c r="F26" s="473"/>
      <c r="G26" s="473"/>
      <c r="H26" s="473"/>
      <c r="I26" s="473"/>
      <c r="J26" s="473"/>
      <c r="K26" s="474"/>
      <c r="L26" s="494">
        <v>1</v>
      </c>
      <c r="M26" s="495"/>
      <c r="N26" s="495"/>
      <c r="O26" s="495"/>
      <c r="P26" s="537"/>
      <c r="Q26" s="494">
        <v>7670</v>
      </c>
      <c r="R26" s="495"/>
      <c r="S26" s="495"/>
      <c r="T26" s="495"/>
      <c r="U26" s="495"/>
      <c r="V26" s="537"/>
      <c r="W26" s="589"/>
      <c r="X26" s="590"/>
      <c r="Y26" s="591"/>
      <c r="Z26" s="493" t="s">
        <v>168</v>
      </c>
      <c r="AA26" s="595"/>
      <c r="AB26" s="595"/>
      <c r="AC26" s="595"/>
      <c r="AD26" s="595"/>
      <c r="AE26" s="595"/>
      <c r="AF26" s="595"/>
      <c r="AG26" s="596"/>
      <c r="AH26" s="494">
        <v>126</v>
      </c>
      <c r="AI26" s="495"/>
      <c r="AJ26" s="495"/>
      <c r="AK26" s="495"/>
      <c r="AL26" s="537"/>
      <c r="AM26" s="494">
        <v>401562</v>
      </c>
      <c r="AN26" s="495"/>
      <c r="AO26" s="495"/>
      <c r="AP26" s="495"/>
      <c r="AQ26" s="495"/>
      <c r="AR26" s="537"/>
      <c r="AS26" s="494">
        <v>3187</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200000</v>
      </c>
      <c r="BO26" s="444"/>
      <c r="BP26" s="444"/>
      <c r="BQ26" s="444"/>
      <c r="BR26" s="444"/>
      <c r="BS26" s="444"/>
      <c r="BT26" s="444"/>
      <c r="BU26" s="445"/>
      <c r="BV26" s="443">
        <v>180000</v>
      </c>
      <c r="BW26" s="444"/>
      <c r="BX26" s="444"/>
      <c r="BY26" s="444"/>
      <c r="BZ26" s="444"/>
      <c r="CA26" s="444"/>
      <c r="CB26" s="444"/>
      <c r="CC26" s="445"/>
      <c r="CD26" s="190"/>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77"/>
      <c r="B27" s="614"/>
      <c r="C27" s="590"/>
      <c r="D27" s="591"/>
      <c r="E27" s="493" t="s">
        <v>170</v>
      </c>
      <c r="F27" s="473"/>
      <c r="G27" s="473"/>
      <c r="H27" s="473"/>
      <c r="I27" s="473"/>
      <c r="J27" s="473"/>
      <c r="K27" s="474"/>
      <c r="L27" s="494">
        <v>1</v>
      </c>
      <c r="M27" s="495"/>
      <c r="N27" s="495"/>
      <c r="O27" s="495"/>
      <c r="P27" s="537"/>
      <c r="Q27" s="494">
        <v>6930</v>
      </c>
      <c r="R27" s="495"/>
      <c r="S27" s="495"/>
      <c r="T27" s="495"/>
      <c r="U27" s="495"/>
      <c r="V27" s="537"/>
      <c r="W27" s="589"/>
      <c r="X27" s="590"/>
      <c r="Y27" s="591"/>
      <c r="Z27" s="493" t="s">
        <v>171</v>
      </c>
      <c r="AA27" s="473"/>
      <c r="AB27" s="473"/>
      <c r="AC27" s="473"/>
      <c r="AD27" s="473"/>
      <c r="AE27" s="473"/>
      <c r="AF27" s="473"/>
      <c r="AG27" s="474"/>
      <c r="AH27" s="494">
        <v>120</v>
      </c>
      <c r="AI27" s="495"/>
      <c r="AJ27" s="495"/>
      <c r="AK27" s="495"/>
      <c r="AL27" s="537"/>
      <c r="AM27" s="494">
        <v>433924</v>
      </c>
      <c r="AN27" s="495"/>
      <c r="AO27" s="495"/>
      <c r="AP27" s="495"/>
      <c r="AQ27" s="495"/>
      <c r="AR27" s="537"/>
      <c r="AS27" s="494">
        <v>3616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1151154</v>
      </c>
      <c r="BO27" s="563"/>
      <c r="BP27" s="563"/>
      <c r="BQ27" s="563"/>
      <c r="BR27" s="563"/>
      <c r="BS27" s="563"/>
      <c r="BT27" s="563"/>
      <c r="BU27" s="564"/>
      <c r="BV27" s="562">
        <v>1151154</v>
      </c>
      <c r="BW27" s="563"/>
      <c r="BX27" s="563"/>
      <c r="BY27" s="563"/>
      <c r="BZ27" s="563"/>
      <c r="CA27" s="563"/>
      <c r="CB27" s="563"/>
      <c r="CC27" s="564"/>
      <c r="CD27" s="192"/>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77"/>
      <c r="B28" s="614"/>
      <c r="C28" s="590"/>
      <c r="D28" s="591"/>
      <c r="E28" s="493" t="s">
        <v>173</v>
      </c>
      <c r="F28" s="473"/>
      <c r="G28" s="473"/>
      <c r="H28" s="473"/>
      <c r="I28" s="473"/>
      <c r="J28" s="473"/>
      <c r="K28" s="474"/>
      <c r="L28" s="494">
        <v>1</v>
      </c>
      <c r="M28" s="495"/>
      <c r="N28" s="495"/>
      <c r="O28" s="495"/>
      <c r="P28" s="537"/>
      <c r="Q28" s="494">
        <v>6310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15251110</v>
      </c>
      <c r="BO28" s="407"/>
      <c r="BP28" s="407"/>
      <c r="BQ28" s="407"/>
      <c r="BR28" s="407"/>
      <c r="BS28" s="407"/>
      <c r="BT28" s="407"/>
      <c r="BU28" s="408"/>
      <c r="BV28" s="406">
        <v>14238216</v>
      </c>
      <c r="BW28" s="407"/>
      <c r="BX28" s="407"/>
      <c r="BY28" s="407"/>
      <c r="BZ28" s="407"/>
      <c r="CA28" s="407"/>
      <c r="CB28" s="407"/>
      <c r="CC28" s="408"/>
      <c r="CD28" s="190"/>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77"/>
      <c r="B29" s="614"/>
      <c r="C29" s="590"/>
      <c r="D29" s="591"/>
      <c r="E29" s="493" t="s">
        <v>176</v>
      </c>
      <c r="F29" s="473"/>
      <c r="G29" s="473"/>
      <c r="H29" s="473"/>
      <c r="I29" s="473"/>
      <c r="J29" s="473"/>
      <c r="K29" s="474"/>
      <c r="L29" s="494">
        <v>32</v>
      </c>
      <c r="M29" s="495"/>
      <c r="N29" s="495"/>
      <c r="O29" s="495"/>
      <c r="P29" s="537"/>
      <c r="Q29" s="494">
        <v>5910</v>
      </c>
      <c r="R29" s="495"/>
      <c r="S29" s="495"/>
      <c r="T29" s="495"/>
      <c r="U29" s="495"/>
      <c r="V29" s="537"/>
      <c r="W29" s="592"/>
      <c r="X29" s="593"/>
      <c r="Y29" s="594"/>
      <c r="Z29" s="493" t="s">
        <v>177</v>
      </c>
      <c r="AA29" s="473"/>
      <c r="AB29" s="473"/>
      <c r="AC29" s="473"/>
      <c r="AD29" s="473"/>
      <c r="AE29" s="473"/>
      <c r="AF29" s="473"/>
      <c r="AG29" s="474"/>
      <c r="AH29" s="494">
        <v>2024</v>
      </c>
      <c r="AI29" s="495"/>
      <c r="AJ29" s="495"/>
      <c r="AK29" s="495"/>
      <c r="AL29" s="537"/>
      <c r="AM29" s="494">
        <v>6223988</v>
      </c>
      <c r="AN29" s="495"/>
      <c r="AO29" s="495"/>
      <c r="AP29" s="495"/>
      <c r="AQ29" s="495"/>
      <c r="AR29" s="537"/>
      <c r="AS29" s="494">
        <v>3075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225584</v>
      </c>
      <c r="BO29" s="444"/>
      <c r="BP29" s="444"/>
      <c r="BQ29" s="444"/>
      <c r="BR29" s="444"/>
      <c r="BS29" s="444"/>
      <c r="BT29" s="444"/>
      <c r="BU29" s="445"/>
      <c r="BV29" s="443">
        <v>314489</v>
      </c>
      <c r="BW29" s="444"/>
      <c r="BX29" s="444"/>
      <c r="BY29" s="444"/>
      <c r="BZ29" s="444"/>
      <c r="CA29" s="444"/>
      <c r="CB29" s="444"/>
      <c r="CC29" s="445"/>
      <c r="CD29" s="192"/>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77"/>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35520206</v>
      </c>
      <c r="BO30" s="563"/>
      <c r="BP30" s="563"/>
      <c r="BQ30" s="563"/>
      <c r="BR30" s="563"/>
      <c r="BS30" s="563"/>
      <c r="BT30" s="563"/>
      <c r="BU30" s="564"/>
      <c r="BV30" s="562">
        <v>32406240</v>
      </c>
      <c r="BW30" s="563"/>
      <c r="BX30" s="563"/>
      <c r="BY30" s="563"/>
      <c r="BZ30" s="563"/>
      <c r="CA30" s="563"/>
      <c r="CB30" s="563"/>
      <c r="CC30" s="564"/>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0"/>
    </row>
    <row r="33" spans="1:113" ht="13.5" customHeight="1" x14ac:dyDescent="0.2">
      <c r="A33" s="177"/>
      <c r="B33" s="201"/>
      <c r="C33" s="467" t="s">
        <v>186</v>
      </c>
      <c r="D33" s="467"/>
      <c r="E33" s="432" t="s">
        <v>187</v>
      </c>
      <c r="F33" s="432"/>
      <c r="G33" s="432"/>
      <c r="H33" s="432"/>
      <c r="I33" s="432"/>
      <c r="J33" s="432"/>
      <c r="K33" s="432"/>
      <c r="L33" s="432"/>
      <c r="M33" s="432"/>
      <c r="N33" s="432"/>
      <c r="O33" s="432"/>
      <c r="P33" s="432"/>
      <c r="Q33" s="432"/>
      <c r="R33" s="432"/>
      <c r="S33" s="432"/>
      <c r="T33" s="202"/>
      <c r="U33" s="467" t="s">
        <v>186</v>
      </c>
      <c r="V33" s="467"/>
      <c r="W33" s="432" t="s">
        <v>187</v>
      </c>
      <c r="X33" s="432"/>
      <c r="Y33" s="432"/>
      <c r="Z33" s="432"/>
      <c r="AA33" s="432"/>
      <c r="AB33" s="432"/>
      <c r="AC33" s="432"/>
      <c r="AD33" s="432"/>
      <c r="AE33" s="432"/>
      <c r="AF33" s="432"/>
      <c r="AG33" s="432"/>
      <c r="AH33" s="432"/>
      <c r="AI33" s="432"/>
      <c r="AJ33" s="432"/>
      <c r="AK33" s="432"/>
      <c r="AL33" s="202"/>
      <c r="AM33" s="467" t="s">
        <v>186</v>
      </c>
      <c r="AN33" s="467"/>
      <c r="AO33" s="432" t="s">
        <v>187</v>
      </c>
      <c r="AP33" s="432"/>
      <c r="AQ33" s="432"/>
      <c r="AR33" s="432"/>
      <c r="AS33" s="432"/>
      <c r="AT33" s="432"/>
      <c r="AU33" s="432"/>
      <c r="AV33" s="432"/>
      <c r="AW33" s="432"/>
      <c r="AX33" s="432"/>
      <c r="AY33" s="432"/>
      <c r="AZ33" s="432"/>
      <c r="BA33" s="432"/>
      <c r="BB33" s="432"/>
      <c r="BC33" s="432"/>
      <c r="BD33" s="203"/>
      <c r="BE33" s="432" t="s">
        <v>188</v>
      </c>
      <c r="BF33" s="432"/>
      <c r="BG33" s="432" t="s">
        <v>189</v>
      </c>
      <c r="BH33" s="432"/>
      <c r="BI33" s="432"/>
      <c r="BJ33" s="432"/>
      <c r="BK33" s="432"/>
      <c r="BL33" s="432"/>
      <c r="BM33" s="432"/>
      <c r="BN33" s="432"/>
      <c r="BO33" s="432"/>
      <c r="BP33" s="432"/>
      <c r="BQ33" s="432"/>
      <c r="BR33" s="432"/>
      <c r="BS33" s="432"/>
      <c r="BT33" s="432"/>
      <c r="BU33" s="432"/>
      <c r="BV33" s="203"/>
      <c r="BW33" s="467" t="s">
        <v>188</v>
      </c>
      <c r="BX33" s="467"/>
      <c r="BY33" s="432" t="s">
        <v>190</v>
      </c>
      <c r="BZ33" s="432"/>
      <c r="CA33" s="432"/>
      <c r="CB33" s="432"/>
      <c r="CC33" s="432"/>
      <c r="CD33" s="432"/>
      <c r="CE33" s="432"/>
      <c r="CF33" s="432"/>
      <c r="CG33" s="432"/>
      <c r="CH33" s="432"/>
      <c r="CI33" s="432"/>
      <c r="CJ33" s="432"/>
      <c r="CK33" s="432"/>
      <c r="CL33" s="432"/>
      <c r="CM33" s="432"/>
      <c r="CN33" s="202"/>
      <c r="CO33" s="467" t="s">
        <v>186</v>
      </c>
      <c r="CP33" s="467"/>
      <c r="CQ33" s="432" t="s">
        <v>191</v>
      </c>
      <c r="CR33" s="432"/>
      <c r="CS33" s="432"/>
      <c r="CT33" s="432"/>
      <c r="CU33" s="432"/>
      <c r="CV33" s="432"/>
      <c r="CW33" s="432"/>
      <c r="CX33" s="432"/>
      <c r="CY33" s="432"/>
      <c r="CZ33" s="432"/>
      <c r="DA33" s="432"/>
      <c r="DB33" s="432"/>
      <c r="DC33" s="432"/>
      <c r="DD33" s="432"/>
      <c r="DE33" s="432"/>
      <c r="DF33" s="202"/>
      <c r="DG33" s="632" t="s">
        <v>192</v>
      </c>
      <c r="DH33" s="632"/>
      <c r="DI33" s="204"/>
    </row>
    <row r="34" spans="1:113" ht="32.25" customHeight="1" x14ac:dyDescent="0.2">
      <c r="A34" s="177"/>
      <c r="B34" s="201"/>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77"/>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77"/>
      <c r="AM34" s="633">
        <f>IF(AO34="","",MAX(C34:D43,U34:V43)+1)</f>
        <v>8</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77"/>
      <c r="BE34" s="633">
        <f>IF(BG34="","",MAX(C34:D43,U34:V43,AM34:AN43)+1)</f>
        <v>11</v>
      </c>
      <c r="BF34" s="633"/>
      <c r="BG34" s="634" t="str">
        <f>IF('各会計、関係団体の財政状況及び健全化判断比率'!B35="","",'各会計、関係団体の財政状況及び健全化判断比率'!B35)</f>
        <v>食肉センター食肉市場特別会計</v>
      </c>
      <c r="BH34" s="634"/>
      <c r="BI34" s="634"/>
      <c r="BJ34" s="634"/>
      <c r="BK34" s="634"/>
      <c r="BL34" s="634"/>
      <c r="BM34" s="634"/>
      <c r="BN34" s="634"/>
      <c r="BO34" s="634"/>
      <c r="BP34" s="634"/>
      <c r="BQ34" s="634"/>
      <c r="BR34" s="634"/>
      <c r="BS34" s="634"/>
      <c r="BT34" s="634"/>
      <c r="BU34" s="634"/>
      <c r="BV34" s="177"/>
      <c r="BW34" s="633">
        <f>IF(BY34="","",MAX(C34:D43,U34:V43,AM34:AN43,BE34:BF43)+1)</f>
        <v>13</v>
      </c>
      <c r="BX34" s="633"/>
      <c r="BY34" s="634" t="str">
        <f>IF('各会計、関係団体の財政状況及び健全化判断比率'!B68="","",'各会計、関係団体の財政状況及び健全化判断比率'!B68)</f>
        <v>四日市港管理組合（一般会計）</v>
      </c>
      <c r="BZ34" s="634"/>
      <c r="CA34" s="634"/>
      <c r="CB34" s="634"/>
      <c r="CC34" s="634"/>
      <c r="CD34" s="634"/>
      <c r="CE34" s="634"/>
      <c r="CF34" s="634"/>
      <c r="CG34" s="634"/>
      <c r="CH34" s="634"/>
      <c r="CI34" s="634"/>
      <c r="CJ34" s="634"/>
      <c r="CK34" s="634"/>
      <c r="CL34" s="634"/>
      <c r="CM34" s="634"/>
      <c r="CN34" s="177"/>
      <c r="CO34" s="633">
        <f>IF(CQ34="","",MAX(C34:D43,U34:V43,AM34:AN43,BE34:BF43,BW34:BX43)+1)</f>
        <v>23</v>
      </c>
      <c r="CP34" s="633"/>
      <c r="CQ34" s="634" t="str">
        <f>IF('各会計、関係団体の財政状況及び健全化判断比率'!BS7="","",'各会計、関係団体の財政状況及び健全化判断比率'!BS7)</f>
        <v>四日市市生活環境公社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4"/>
    </row>
    <row r="35" spans="1:113" ht="32.25" customHeight="1" x14ac:dyDescent="0.2">
      <c r="A35" s="177"/>
      <c r="B35" s="201"/>
      <c r="C35" s="633">
        <f>IF(E35="","",C34+1)</f>
        <v>2</v>
      </c>
      <c r="D35" s="633"/>
      <c r="E35" s="634" t="str">
        <f>IF('各会計、関係団体の財政状況及び健全化判断比率'!B8="","",'各会計、関係団体の財政状況及び健全化判断比率'!B8)</f>
        <v>土地区画整理事業特別会計</v>
      </c>
      <c r="F35" s="634"/>
      <c r="G35" s="634"/>
      <c r="H35" s="634"/>
      <c r="I35" s="634"/>
      <c r="J35" s="634"/>
      <c r="K35" s="634"/>
      <c r="L35" s="634"/>
      <c r="M35" s="634"/>
      <c r="N35" s="634"/>
      <c r="O35" s="634"/>
      <c r="P35" s="634"/>
      <c r="Q35" s="634"/>
      <c r="R35" s="634"/>
      <c r="S35" s="634"/>
      <c r="T35" s="177"/>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77"/>
      <c r="AM35" s="633">
        <f t="shared" ref="AM35:AM43" si="0">IF(AO35="","",AM34+1)</f>
        <v>9</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77"/>
      <c r="BE35" s="633">
        <f t="shared" ref="BE35:BE43" si="1">IF(BG35="","",BE34+1)</f>
        <v>12</v>
      </c>
      <c r="BF35" s="633"/>
      <c r="BG35" s="634" t="str">
        <f>IF('各会計、関係団体の財政状況及び健全化判断比率'!B36="","",'各会計、関係団体の財政状況及び健全化判断比率'!B36)</f>
        <v>農業集落排水事業特別会計</v>
      </c>
      <c r="BH35" s="634"/>
      <c r="BI35" s="634"/>
      <c r="BJ35" s="634"/>
      <c r="BK35" s="634"/>
      <c r="BL35" s="634"/>
      <c r="BM35" s="634"/>
      <c r="BN35" s="634"/>
      <c r="BO35" s="634"/>
      <c r="BP35" s="634"/>
      <c r="BQ35" s="634"/>
      <c r="BR35" s="634"/>
      <c r="BS35" s="634"/>
      <c r="BT35" s="634"/>
      <c r="BU35" s="634"/>
      <c r="BV35" s="177"/>
      <c r="BW35" s="633">
        <f t="shared" ref="BW35:BW43" si="2">IF(BY35="","",BW34+1)</f>
        <v>14</v>
      </c>
      <c r="BX35" s="633"/>
      <c r="BY35" s="634" t="str">
        <f>IF('各会計、関係団体の財政状況及び健全化判断比率'!B69="","",'各会計、関係団体の財政状況及び健全化判断比率'!B69)</f>
        <v>　〃（港湾整備事業特別会計）</v>
      </c>
      <c r="BZ35" s="634"/>
      <c r="CA35" s="634"/>
      <c r="CB35" s="634"/>
      <c r="CC35" s="634"/>
      <c r="CD35" s="634"/>
      <c r="CE35" s="634"/>
      <c r="CF35" s="634"/>
      <c r="CG35" s="634"/>
      <c r="CH35" s="634"/>
      <c r="CI35" s="634"/>
      <c r="CJ35" s="634"/>
      <c r="CK35" s="634"/>
      <c r="CL35" s="634"/>
      <c r="CM35" s="634"/>
      <c r="CN35" s="177"/>
      <c r="CO35" s="633">
        <f t="shared" ref="CO35:CO43" si="3">IF(CQ35="","",CO34+1)</f>
        <v>24</v>
      </c>
      <c r="CP35" s="633"/>
      <c r="CQ35" s="634" t="str">
        <f>IF('各会計、関係団体の財政状況及び健全化判断比率'!BS8="","",'各会計、関係団体の財政状況及び健全化判断比率'!BS8)</f>
        <v>ディア四日市</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4"/>
    </row>
    <row r="36" spans="1:113" ht="32.25" customHeight="1" x14ac:dyDescent="0.2">
      <c r="A36" s="177"/>
      <c r="B36" s="201"/>
      <c r="C36" s="633">
        <f>IF(E36="","",C35+1)</f>
        <v>3</v>
      </c>
      <c r="D36" s="633"/>
      <c r="E36" s="634" t="str">
        <f>IF('各会計、関係団体の財政状況及び健全化判断比率'!B9="","",'各会計、関係団体の財政状況及び健全化判断比率'!B9)</f>
        <v>都市下水路想定特別会計</v>
      </c>
      <c r="F36" s="634"/>
      <c r="G36" s="634"/>
      <c r="H36" s="634"/>
      <c r="I36" s="634"/>
      <c r="J36" s="634"/>
      <c r="K36" s="634"/>
      <c r="L36" s="634"/>
      <c r="M36" s="634"/>
      <c r="N36" s="634"/>
      <c r="O36" s="634"/>
      <c r="P36" s="634"/>
      <c r="Q36" s="634"/>
      <c r="R36" s="634"/>
      <c r="S36" s="634"/>
      <c r="T36" s="177"/>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77"/>
      <c r="AM36" s="633">
        <f t="shared" si="0"/>
        <v>10</v>
      </c>
      <c r="AN36" s="633"/>
      <c r="AO36" s="634" t="str">
        <f>IF('各会計、関係団体の財政状況及び健全化判断比率'!B34="","",'各会計、関係団体の財政状況及び健全化判断比率'!B34)</f>
        <v>病院事業会計</v>
      </c>
      <c r="AP36" s="634"/>
      <c r="AQ36" s="634"/>
      <c r="AR36" s="634"/>
      <c r="AS36" s="634"/>
      <c r="AT36" s="634"/>
      <c r="AU36" s="634"/>
      <c r="AV36" s="634"/>
      <c r="AW36" s="634"/>
      <c r="AX36" s="634"/>
      <c r="AY36" s="634"/>
      <c r="AZ36" s="634"/>
      <c r="BA36" s="634"/>
      <c r="BB36" s="634"/>
      <c r="BC36" s="634"/>
      <c r="BD36" s="177"/>
      <c r="BE36" s="633" t="str">
        <f t="shared" si="1"/>
        <v/>
      </c>
      <c r="BF36" s="633"/>
      <c r="BG36" s="634"/>
      <c r="BH36" s="634"/>
      <c r="BI36" s="634"/>
      <c r="BJ36" s="634"/>
      <c r="BK36" s="634"/>
      <c r="BL36" s="634"/>
      <c r="BM36" s="634"/>
      <c r="BN36" s="634"/>
      <c r="BO36" s="634"/>
      <c r="BP36" s="634"/>
      <c r="BQ36" s="634"/>
      <c r="BR36" s="634"/>
      <c r="BS36" s="634"/>
      <c r="BT36" s="634"/>
      <c r="BU36" s="634"/>
      <c r="BV36" s="177"/>
      <c r="BW36" s="633">
        <f t="shared" si="2"/>
        <v>15</v>
      </c>
      <c r="BX36" s="633"/>
      <c r="BY36" s="634" t="str">
        <f>IF('各会計、関係団体の財政状況及び健全化判断比率'!B70="","",'各会計、関係団体の財政状況及び健全化判断比率'!B70)</f>
        <v>朝明広域衛生組合</v>
      </c>
      <c r="BZ36" s="634"/>
      <c r="CA36" s="634"/>
      <c r="CB36" s="634"/>
      <c r="CC36" s="634"/>
      <c r="CD36" s="634"/>
      <c r="CE36" s="634"/>
      <c r="CF36" s="634"/>
      <c r="CG36" s="634"/>
      <c r="CH36" s="634"/>
      <c r="CI36" s="634"/>
      <c r="CJ36" s="634"/>
      <c r="CK36" s="634"/>
      <c r="CL36" s="634"/>
      <c r="CM36" s="634"/>
      <c r="CN36" s="177"/>
      <c r="CO36" s="633">
        <f t="shared" si="3"/>
        <v>25</v>
      </c>
      <c r="CP36" s="633"/>
      <c r="CQ36" s="634" t="str">
        <f>IF('各会計、関係団体の財政状況及び健全化判断比率'!BS9="","",'各会計、関係団体の財政状況及び健全化判断比率'!BS9)</f>
        <v>四日市市文化まちづくり財団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4"/>
    </row>
    <row r="37" spans="1:113" ht="32.25" customHeight="1" x14ac:dyDescent="0.2">
      <c r="A37" s="177"/>
      <c r="B37" s="201"/>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77"/>
      <c r="U37" s="633">
        <f t="shared" si="4"/>
        <v>7</v>
      </c>
      <c r="V37" s="633"/>
      <c r="W37" s="634" t="str">
        <f>IF('各会計、関係団体の財政状況及び健全化判断比率'!B31="","",'各会計、関係団体の財政状況及び健全化判断比率'!B31)</f>
        <v>競輪事業特別会計</v>
      </c>
      <c r="X37" s="634"/>
      <c r="Y37" s="634"/>
      <c r="Z37" s="634"/>
      <c r="AA37" s="634"/>
      <c r="AB37" s="634"/>
      <c r="AC37" s="634"/>
      <c r="AD37" s="634"/>
      <c r="AE37" s="634"/>
      <c r="AF37" s="634"/>
      <c r="AG37" s="634"/>
      <c r="AH37" s="634"/>
      <c r="AI37" s="634"/>
      <c r="AJ37" s="634"/>
      <c r="AK37" s="634"/>
      <c r="AL37" s="177"/>
      <c r="AM37" s="633" t="str">
        <f t="shared" si="0"/>
        <v/>
      </c>
      <c r="AN37" s="633"/>
      <c r="AO37" s="634"/>
      <c r="AP37" s="634"/>
      <c r="AQ37" s="634"/>
      <c r="AR37" s="634"/>
      <c r="AS37" s="634"/>
      <c r="AT37" s="634"/>
      <c r="AU37" s="634"/>
      <c r="AV37" s="634"/>
      <c r="AW37" s="634"/>
      <c r="AX37" s="634"/>
      <c r="AY37" s="634"/>
      <c r="AZ37" s="634"/>
      <c r="BA37" s="634"/>
      <c r="BB37" s="634"/>
      <c r="BC37" s="634"/>
      <c r="BD37" s="177"/>
      <c r="BE37" s="633" t="str">
        <f t="shared" si="1"/>
        <v/>
      </c>
      <c r="BF37" s="633"/>
      <c r="BG37" s="634"/>
      <c r="BH37" s="634"/>
      <c r="BI37" s="634"/>
      <c r="BJ37" s="634"/>
      <c r="BK37" s="634"/>
      <c r="BL37" s="634"/>
      <c r="BM37" s="634"/>
      <c r="BN37" s="634"/>
      <c r="BO37" s="634"/>
      <c r="BP37" s="634"/>
      <c r="BQ37" s="634"/>
      <c r="BR37" s="634"/>
      <c r="BS37" s="634"/>
      <c r="BT37" s="634"/>
      <c r="BU37" s="634"/>
      <c r="BV37" s="177"/>
      <c r="BW37" s="633">
        <f t="shared" si="2"/>
        <v>16</v>
      </c>
      <c r="BX37" s="633"/>
      <c r="BY37" s="634" t="str">
        <f>IF('各会計、関係団体の財政状況及び健全化判断比率'!B71="","",'各会計、関係団体の財政状況及び健全化判断比率'!B71)</f>
        <v>三重県市町総合事務組合（一般会計）</v>
      </c>
      <c r="BZ37" s="634"/>
      <c r="CA37" s="634"/>
      <c r="CB37" s="634"/>
      <c r="CC37" s="634"/>
      <c r="CD37" s="634"/>
      <c r="CE37" s="634"/>
      <c r="CF37" s="634"/>
      <c r="CG37" s="634"/>
      <c r="CH37" s="634"/>
      <c r="CI37" s="634"/>
      <c r="CJ37" s="634"/>
      <c r="CK37" s="634"/>
      <c r="CL37" s="634"/>
      <c r="CM37" s="634"/>
      <c r="CN37" s="177"/>
      <c r="CO37" s="633">
        <f t="shared" si="3"/>
        <v>26</v>
      </c>
      <c r="CP37" s="633"/>
      <c r="CQ37" s="634" t="str">
        <f>IF('各会計、関係団体の財政状況及び健全化判断比率'!BS10="","",'各会計、関係団体の財政状況及び健全化判断比率'!BS10)</f>
        <v>四日市あすなろう鉄道</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4"/>
    </row>
    <row r="38" spans="1:113" ht="32.25" customHeight="1" x14ac:dyDescent="0.2">
      <c r="A38" s="177"/>
      <c r="B38" s="201"/>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77"/>
      <c r="U38" s="633" t="str">
        <f t="shared" si="4"/>
        <v/>
      </c>
      <c r="V38" s="633"/>
      <c r="W38" s="634"/>
      <c r="X38" s="634"/>
      <c r="Y38" s="634"/>
      <c r="Z38" s="634"/>
      <c r="AA38" s="634"/>
      <c r="AB38" s="634"/>
      <c r="AC38" s="634"/>
      <c r="AD38" s="634"/>
      <c r="AE38" s="634"/>
      <c r="AF38" s="634"/>
      <c r="AG38" s="634"/>
      <c r="AH38" s="634"/>
      <c r="AI38" s="634"/>
      <c r="AJ38" s="634"/>
      <c r="AK38" s="634"/>
      <c r="AL38" s="177"/>
      <c r="AM38" s="633" t="str">
        <f t="shared" si="0"/>
        <v/>
      </c>
      <c r="AN38" s="633"/>
      <c r="AO38" s="634"/>
      <c r="AP38" s="634"/>
      <c r="AQ38" s="634"/>
      <c r="AR38" s="634"/>
      <c r="AS38" s="634"/>
      <c r="AT38" s="634"/>
      <c r="AU38" s="634"/>
      <c r="AV38" s="634"/>
      <c r="AW38" s="634"/>
      <c r="AX38" s="634"/>
      <c r="AY38" s="634"/>
      <c r="AZ38" s="634"/>
      <c r="BA38" s="634"/>
      <c r="BB38" s="634"/>
      <c r="BC38" s="634"/>
      <c r="BD38" s="177"/>
      <c r="BE38" s="633" t="str">
        <f t="shared" si="1"/>
        <v/>
      </c>
      <c r="BF38" s="633"/>
      <c r="BG38" s="634"/>
      <c r="BH38" s="634"/>
      <c r="BI38" s="634"/>
      <c r="BJ38" s="634"/>
      <c r="BK38" s="634"/>
      <c r="BL38" s="634"/>
      <c r="BM38" s="634"/>
      <c r="BN38" s="634"/>
      <c r="BO38" s="634"/>
      <c r="BP38" s="634"/>
      <c r="BQ38" s="634"/>
      <c r="BR38" s="634"/>
      <c r="BS38" s="634"/>
      <c r="BT38" s="634"/>
      <c r="BU38" s="634"/>
      <c r="BV38" s="177"/>
      <c r="BW38" s="633">
        <f t="shared" si="2"/>
        <v>17</v>
      </c>
      <c r="BX38" s="633"/>
      <c r="BY38" s="634" t="str">
        <f>IF('各会計、関係団体の財政状況及び健全化判断比率'!B72="","",'各会計、関係団体の財政状況及び健全化判断比率'!B72)</f>
        <v>　〃（退職手当特別会計）</v>
      </c>
      <c r="BZ38" s="634"/>
      <c r="CA38" s="634"/>
      <c r="CB38" s="634"/>
      <c r="CC38" s="634"/>
      <c r="CD38" s="634"/>
      <c r="CE38" s="634"/>
      <c r="CF38" s="634"/>
      <c r="CG38" s="634"/>
      <c r="CH38" s="634"/>
      <c r="CI38" s="634"/>
      <c r="CJ38" s="634"/>
      <c r="CK38" s="634"/>
      <c r="CL38" s="634"/>
      <c r="CM38" s="634"/>
      <c r="CN38" s="177"/>
      <c r="CO38" s="633">
        <f t="shared" si="3"/>
        <v>27</v>
      </c>
      <c r="CP38" s="633"/>
      <c r="CQ38" s="634" t="str">
        <f>IF('各会計、関係団体の財政状況及び健全化判断比率'!BS11="","",'各会計、関係団体の財政状況及び健全化判断比率'!BS11)</f>
        <v>三重県四日市畜産公社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4"/>
    </row>
    <row r="39" spans="1:113" ht="32.25" customHeight="1" x14ac:dyDescent="0.2">
      <c r="A39" s="177"/>
      <c r="B39" s="201"/>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77"/>
      <c r="U39" s="633" t="str">
        <f t="shared" si="4"/>
        <v/>
      </c>
      <c r="V39" s="633"/>
      <c r="W39" s="634"/>
      <c r="X39" s="634"/>
      <c r="Y39" s="634"/>
      <c r="Z39" s="634"/>
      <c r="AA39" s="634"/>
      <c r="AB39" s="634"/>
      <c r="AC39" s="634"/>
      <c r="AD39" s="634"/>
      <c r="AE39" s="634"/>
      <c r="AF39" s="634"/>
      <c r="AG39" s="634"/>
      <c r="AH39" s="634"/>
      <c r="AI39" s="634"/>
      <c r="AJ39" s="634"/>
      <c r="AK39" s="634"/>
      <c r="AL39" s="177"/>
      <c r="AM39" s="633" t="str">
        <f t="shared" si="0"/>
        <v/>
      </c>
      <c r="AN39" s="633"/>
      <c r="AO39" s="634"/>
      <c r="AP39" s="634"/>
      <c r="AQ39" s="634"/>
      <c r="AR39" s="634"/>
      <c r="AS39" s="634"/>
      <c r="AT39" s="634"/>
      <c r="AU39" s="634"/>
      <c r="AV39" s="634"/>
      <c r="AW39" s="634"/>
      <c r="AX39" s="634"/>
      <c r="AY39" s="634"/>
      <c r="AZ39" s="634"/>
      <c r="BA39" s="634"/>
      <c r="BB39" s="634"/>
      <c r="BC39" s="634"/>
      <c r="BD39" s="177"/>
      <c r="BE39" s="633" t="str">
        <f t="shared" si="1"/>
        <v/>
      </c>
      <c r="BF39" s="633"/>
      <c r="BG39" s="634"/>
      <c r="BH39" s="634"/>
      <c r="BI39" s="634"/>
      <c r="BJ39" s="634"/>
      <c r="BK39" s="634"/>
      <c r="BL39" s="634"/>
      <c r="BM39" s="634"/>
      <c r="BN39" s="634"/>
      <c r="BO39" s="634"/>
      <c r="BP39" s="634"/>
      <c r="BQ39" s="634"/>
      <c r="BR39" s="634"/>
      <c r="BS39" s="634"/>
      <c r="BT39" s="634"/>
      <c r="BU39" s="634"/>
      <c r="BV39" s="177"/>
      <c r="BW39" s="633">
        <f t="shared" si="2"/>
        <v>18</v>
      </c>
      <c r="BX39" s="633"/>
      <c r="BY39" s="634" t="str">
        <f>IF('各会計、関係団体の財政状況及び健全化判断比率'!B73="","",'各会計、関係団体の財政状況及び健全化判断比率'!B73)</f>
        <v>　〃（デジタル地図特別会計）</v>
      </c>
      <c r="BZ39" s="634"/>
      <c r="CA39" s="634"/>
      <c r="CB39" s="634"/>
      <c r="CC39" s="634"/>
      <c r="CD39" s="634"/>
      <c r="CE39" s="634"/>
      <c r="CF39" s="634"/>
      <c r="CG39" s="634"/>
      <c r="CH39" s="634"/>
      <c r="CI39" s="634"/>
      <c r="CJ39" s="634"/>
      <c r="CK39" s="634"/>
      <c r="CL39" s="634"/>
      <c r="CM39" s="634"/>
      <c r="CN39" s="177"/>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4"/>
    </row>
    <row r="40" spans="1:113" ht="32.25" customHeight="1" x14ac:dyDescent="0.2">
      <c r="A40" s="177"/>
      <c r="B40" s="201"/>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77"/>
      <c r="U40" s="633" t="str">
        <f t="shared" si="4"/>
        <v/>
      </c>
      <c r="V40" s="633"/>
      <c r="W40" s="634"/>
      <c r="X40" s="634"/>
      <c r="Y40" s="634"/>
      <c r="Z40" s="634"/>
      <c r="AA40" s="634"/>
      <c r="AB40" s="634"/>
      <c r="AC40" s="634"/>
      <c r="AD40" s="634"/>
      <c r="AE40" s="634"/>
      <c r="AF40" s="634"/>
      <c r="AG40" s="634"/>
      <c r="AH40" s="634"/>
      <c r="AI40" s="634"/>
      <c r="AJ40" s="634"/>
      <c r="AK40" s="634"/>
      <c r="AL40" s="177"/>
      <c r="AM40" s="633" t="str">
        <f t="shared" si="0"/>
        <v/>
      </c>
      <c r="AN40" s="633"/>
      <c r="AO40" s="634"/>
      <c r="AP40" s="634"/>
      <c r="AQ40" s="634"/>
      <c r="AR40" s="634"/>
      <c r="AS40" s="634"/>
      <c r="AT40" s="634"/>
      <c r="AU40" s="634"/>
      <c r="AV40" s="634"/>
      <c r="AW40" s="634"/>
      <c r="AX40" s="634"/>
      <c r="AY40" s="634"/>
      <c r="AZ40" s="634"/>
      <c r="BA40" s="634"/>
      <c r="BB40" s="634"/>
      <c r="BC40" s="634"/>
      <c r="BD40" s="177"/>
      <c r="BE40" s="633" t="str">
        <f t="shared" si="1"/>
        <v/>
      </c>
      <c r="BF40" s="633"/>
      <c r="BG40" s="634"/>
      <c r="BH40" s="634"/>
      <c r="BI40" s="634"/>
      <c r="BJ40" s="634"/>
      <c r="BK40" s="634"/>
      <c r="BL40" s="634"/>
      <c r="BM40" s="634"/>
      <c r="BN40" s="634"/>
      <c r="BO40" s="634"/>
      <c r="BP40" s="634"/>
      <c r="BQ40" s="634"/>
      <c r="BR40" s="634"/>
      <c r="BS40" s="634"/>
      <c r="BT40" s="634"/>
      <c r="BU40" s="634"/>
      <c r="BV40" s="177"/>
      <c r="BW40" s="633">
        <f t="shared" si="2"/>
        <v>19</v>
      </c>
      <c r="BX40" s="633"/>
      <c r="BY40" s="634" t="str">
        <f>IF('各会計、関係団体の財政状況及び健全化判断比率'!B74="","",'各会計、関係団体の財政状況及び健全化判断比率'!B74)</f>
        <v>　〃（共同研修特別会計）</v>
      </c>
      <c r="BZ40" s="634"/>
      <c r="CA40" s="634"/>
      <c r="CB40" s="634"/>
      <c r="CC40" s="634"/>
      <c r="CD40" s="634"/>
      <c r="CE40" s="634"/>
      <c r="CF40" s="634"/>
      <c r="CG40" s="634"/>
      <c r="CH40" s="634"/>
      <c r="CI40" s="634"/>
      <c r="CJ40" s="634"/>
      <c r="CK40" s="634"/>
      <c r="CL40" s="634"/>
      <c r="CM40" s="634"/>
      <c r="CN40" s="177"/>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4"/>
    </row>
    <row r="41" spans="1:113" ht="32.25" customHeight="1" x14ac:dyDescent="0.2">
      <c r="A41" s="177"/>
      <c r="B41" s="201"/>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77"/>
      <c r="U41" s="633" t="str">
        <f t="shared" si="4"/>
        <v/>
      </c>
      <c r="V41" s="633"/>
      <c r="W41" s="634"/>
      <c r="X41" s="634"/>
      <c r="Y41" s="634"/>
      <c r="Z41" s="634"/>
      <c r="AA41" s="634"/>
      <c r="AB41" s="634"/>
      <c r="AC41" s="634"/>
      <c r="AD41" s="634"/>
      <c r="AE41" s="634"/>
      <c r="AF41" s="634"/>
      <c r="AG41" s="634"/>
      <c r="AH41" s="634"/>
      <c r="AI41" s="634"/>
      <c r="AJ41" s="634"/>
      <c r="AK41" s="634"/>
      <c r="AL41" s="177"/>
      <c r="AM41" s="633" t="str">
        <f t="shared" si="0"/>
        <v/>
      </c>
      <c r="AN41" s="633"/>
      <c r="AO41" s="634"/>
      <c r="AP41" s="634"/>
      <c r="AQ41" s="634"/>
      <c r="AR41" s="634"/>
      <c r="AS41" s="634"/>
      <c r="AT41" s="634"/>
      <c r="AU41" s="634"/>
      <c r="AV41" s="634"/>
      <c r="AW41" s="634"/>
      <c r="AX41" s="634"/>
      <c r="AY41" s="634"/>
      <c r="AZ41" s="634"/>
      <c r="BA41" s="634"/>
      <c r="BB41" s="634"/>
      <c r="BC41" s="634"/>
      <c r="BD41" s="177"/>
      <c r="BE41" s="633" t="str">
        <f t="shared" si="1"/>
        <v/>
      </c>
      <c r="BF41" s="633"/>
      <c r="BG41" s="634"/>
      <c r="BH41" s="634"/>
      <c r="BI41" s="634"/>
      <c r="BJ41" s="634"/>
      <c r="BK41" s="634"/>
      <c r="BL41" s="634"/>
      <c r="BM41" s="634"/>
      <c r="BN41" s="634"/>
      <c r="BO41" s="634"/>
      <c r="BP41" s="634"/>
      <c r="BQ41" s="634"/>
      <c r="BR41" s="634"/>
      <c r="BS41" s="634"/>
      <c r="BT41" s="634"/>
      <c r="BU41" s="634"/>
      <c r="BV41" s="177"/>
      <c r="BW41" s="633">
        <f t="shared" si="2"/>
        <v>20</v>
      </c>
      <c r="BX41" s="633"/>
      <c r="BY41" s="634" t="str">
        <f>IF('各会計、関係団体の財政状況及び健全化判断比率'!B75="","",'各会計、関係団体の財政状況及び健全化判断比率'!B75)</f>
        <v>　〃（物品特別会計）</v>
      </c>
      <c r="BZ41" s="634"/>
      <c r="CA41" s="634"/>
      <c r="CB41" s="634"/>
      <c r="CC41" s="634"/>
      <c r="CD41" s="634"/>
      <c r="CE41" s="634"/>
      <c r="CF41" s="634"/>
      <c r="CG41" s="634"/>
      <c r="CH41" s="634"/>
      <c r="CI41" s="634"/>
      <c r="CJ41" s="634"/>
      <c r="CK41" s="634"/>
      <c r="CL41" s="634"/>
      <c r="CM41" s="634"/>
      <c r="CN41" s="177"/>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4"/>
    </row>
    <row r="42" spans="1:113" ht="32.25" customHeight="1" x14ac:dyDescent="0.2">
      <c r="B42" s="201"/>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77"/>
      <c r="U42" s="633" t="str">
        <f t="shared" si="4"/>
        <v/>
      </c>
      <c r="V42" s="633"/>
      <c r="W42" s="634"/>
      <c r="X42" s="634"/>
      <c r="Y42" s="634"/>
      <c r="Z42" s="634"/>
      <c r="AA42" s="634"/>
      <c r="AB42" s="634"/>
      <c r="AC42" s="634"/>
      <c r="AD42" s="634"/>
      <c r="AE42" s="634"/>
      <c r="AF42" s="634"/>
      <c r="AG42" s="634"/>
      <c r="AH42" s="634"/>
      <c r="AI42" s="634"/>
      <c r="AJ42" s="634"/>
      <c r="AK42" s="634"/>
      <c r="AL42" s="177"/>
      <c r="AM42" s="633" t="str">
        <f t="shared" si="0"/>
        <v/>
      </c>
      <c r="AN42" s="633"/>
      <c r="AO42" s="634"/>
      <c r="AP42" s="634"/>
      <c r="AQ42" s="634"/>
      <c r="AR42" s="634"/>
      <c r="AS42" s="634"/>
      <c r="AT42" s="634"/>
      <c r="AU42" s="634"/>
      <c r="AV42" s="634"/>
      <c r="AW42" s="634"/>
      <c r="AX42" s="634"/>
      <c r="AY42" s="634"/>
      <c r="AZ42" s="634"/>
      <c r="BA42" s="634"/>
      <c r="BB42" s="634"/>
      <c r="BC42" s="634"/>
      <c r="BD42" s="177"/>
      <c r="BE42" s="633" t="str">
        <f t="shared" si="1"/>
        <v/>
      </c>
      <c r="BF42" s="633"/>
      <c r="BG42" s="634"/>
      <c r="BH42" s="634"/>
      <c r="BI42" s="634"/>
      <c r="BJ42" s="634"/>
      <c r="BK42" s="634"/>
      <c r="BL42" s="634"/>
      <c r="BM42" s="634"/>
      <c r="BN42" s="634"/>
      <c r="BO42" s="634"/>
      <c r="BP42" s="634"/>
      <c r="BQ42" s="634"/>
      <c r="BR42" s="634"/>
      <c r="BS42" s="634"/>
      <c r="BT42" s="634"/>
      <c r="BU42" s="634"/>
      <c r="BV42" s="177"/>
      <c r="BW42" s="633">
        <f t="shared" si="2"/>
        <v>21</v>
      </c>
      <c r="BX42" s="633"/>
      <c r="BY42" s="634" t="str">
        <f>IF('各会計、関係団体の財政状況及び健全化判断比率'!B76="","",'各会計、関係団体の財政状況及び健全化判断比率'!B76)</f>
        <v>　〃（消防救急無線特別会計）</v>
      </c>
      <c r="BZ42" s="634"/>
      <c r="CA42" s="634"/>
      <c r="CB42" s="634"/>
      <c r="CC42" s="634"/>
      <c r="CD42" s="634"/>
      <c r="CE42" s="634"/>
      <c r="CF42" s="634"/>
      <c r="CG42" s="634"/>
      <c r="CH42" s="634"/>
      <c r="CI42" s="634"/>
      <c r="CJ42" s="634"/>
      <c r="CK42" s="634"/>
      <c r="CL42" s="634"/>
      <c r="CM42" s="634"/>
      <c r="CN42" s="177"/>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4"/>
    </row>
    <row r="43" spans="1:113" ht="32.25" customHeight="1" x14ac:dyDescent="0.2">
      <c r="B43" s="201"/>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77"/>
      <c r="U43" s="633" t="str">
        <f t="shared" si="4"/>
        <v/>
      </c>
      <c r="V43" s="633"/>
      <c r="W43" s="634"/>
      <c r="X43" s="634"/>
      <c r="Y43" s="634"/>
      <c r="Z43" s="634"/>
      <c r="AA43" s="634"/>
      <c r="AB43" s="634"/>
      <c r="AC43" s="634"/>
      <c r="AD43" s="634"/>
      <c r="AE43" s="634"/>
      <c r="AF43" s="634"/>
      <c r="AG43" s="634"/>
      <c r="AH43" s="634"/>
      <c r="AI43" s="634"/>
      <c r="AJ43" s="634"/>
      <c r="AK43" s="634"/>
      <c r="AL43" s="177"/>
      <c r="AM43" s="633" t="str">
        <f t="shared" si="0"/>
        <v/>
      </c>
      <c r="AN43" s="633"/>
      <c r="AO43" s="634"/>
      <c r="AP43" s="634"/>
      <c r="AQ43" s="634"/>
      <c r="AR43" s="634"/>
      <c r="AS43" s="634"/>
      <c r="AT43" s="634"/>
      <c r="AU43" s="634"/>
      <c r="AV43" s="634"/>
      <c r="AW43" s="634"/>
      <c r="AX43" s="634"/>
      <c r="AY43" s="634"/>
      <c r="AZ43" s="634"/>
      <c r="BA43" s="634"/>
      <c r="BB43" s="634"/>
      <c r="BC43" s="634"/>
      <c r="BD43" s="177"/>
      <c r="BE43" s="633" t="str">
        <f t="shared" si="1"/>
        <v/>
      </c>
      <c r="BF43" s="633"/>
      <c r="BG43" s="634"/>
      <c r="BH43" s="634"/>
      <c r="BI43" s="634"/>
      <c r="BJ43" s="634"/>
      <c r="BK43" s="634"/>
      <c r="BL43" s="634"/>
      <c r="BM43" s="634"/>
      <c r="BN43" s="634"/>
      <c r="BO43" s="634"/>
      <c r="BP43" s="634"/>
      <c r="BQ43" s="634"/>
      <c r="BR43" s="634"/>
      <c r="BS43" s="634"/>
      <c r="BT43" s="634"/>
      <c r="BU43" s="634"/>
      <c r="BV43" s="177"/>
      <c r="BW43" s="633">
        <f t="shared" si="2"/>
        <v>22</v>
      </c>
      <c r="BX43" s="633"/>
      <c r="BY43" s="634" t="str">
        <f>IF('各会計、関係団体の財政状況及び健全化判断比率'!B77="","",'各会計、関係団体の財政状況及び健全化判断比率'!B77)</f>
        <v>　〃（公平委員会特別会計）</v>
      </c>
      <c r="BZ43" s="634"/>
      <c r="CA43" s="634"/>
      <c r="CB43" s="634"/>
      <c r="CC43" s="634"/>
      <c r="CD43" s="634"/>
      <c r="CE43" s="634"/>
      <c r="CF43" s="634"/>
      <c r="CG43" s="634"/>
      <c r="CH43" s="634"/>
      <c r="CI43" s="634"/>
      <c r="CJ43" s="634"/>
      <c r="CK43" s="634"/>
      <c r="CL43" s="634"/>
      <c r="CM43" s="634"/>
      <c r="CN43" s="177"/>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qJCm/l8vr7ler2vrWleiZQFylg34z6JTf94ydMI/3DcgREkSDXMTwenllnDoXrlZ0IyqCy/oxXDJL0qM9eB4kA==" saltValue="GSF0h7wXKVmxnXq/fo9K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87" t="s">
        <v>537</v>
      </c>
      <c r="D34" s="1187"/>
      <c r="E34" s="1188"/>
      <c r="F34" s="32" t="s">
        <v>493</v>
      </c>
      <c r="G34" s="33" t="s">
        <v>493</v>
      </c>
      <c r="H34" s="33" t="s">
        <v>493</v>
      </c>
      <c r="I34" s="33" t="s">
        <v>538</v>
      </c>
      <c r="J34" s="34" t="s">
        <v>539</v>
      </c>
      <c r="K34" s="22"/>
      <c r="L34" s="22"/>
      <c r="M34" s="22"/>
      <c r="N34" s="22"/>
      <c r="O34" s="22"/>
      <c r="P34" s="22"/>
    </row>
    <row r="35" spans="1:16" ht="39" customHeight="1" x14ac:dyDescent="0.2">
      <c r="A35" s="22"/>
      <c r="B35" s="35"/>
      <c r="C35" s="1181" t="s">
        <v>540</v>
      </c>
      <c r="D35" s="1182"/>
      <c r="E35" s="1183"/>
      <c r="F35" s="36">
        <v>13</v>
      </c>
      <c r="G35" s="37">
        <v>14.01</v>
      </c>
      <c r="H35" s="37">
        <v>14.26</v>
      </c>
      <c r="I35" s="37">
        <v>14.43</v>
      </c>
      <c r="J35" s="38">
        <v>12.58</v>
      </c>
      <c r="K35" s="22"/>
      <c r="L35" s="22"/>
      <c r="M35" s="22"/>
      <c r="N35" s="22"/>
      <c r="O35" s="22"/>
      <c r="P35" s="22"/>
    </row>
    <row r="36" spans="1:16" ht="39" customHeight="1" x14ac:dyDescent="0.2">
      <c r="A36" s="22"/>
      <c r="B36" s="35"/>
      <c r="C36" s="1181" t="s">
        <v>541</v>
      </c>
      <c r="D36" s="1182"/>
      <c r="E36" s="1183"/>
      <c r="F36" s="36">
        <v>2.96</v>
      </c>
      <c r="G36" s="37">
        <v>5.59</v>
      </c>
      <c r="H36" s="37">
        <v>10.96</v>
      </c>
      <c r="I36" s="37">
        <v>6.09</v>
      </c>
      <c r="J36" s="38">
        <v>4.9800000000000004</v>
      </c>
      <c r="K36" s="22"/>
      <c r="L36" s="22"/>
      <c r="M36" s="22"/>
      <c r="N36" s="22"/>
      <c r="O36" s="22"/>
      <c r="P36" s="22"/>
    </row>
    <row r="37" spans="1:16" ht="39" customHeight="1" x14ac:dyDescent="0.2">
      <c r="A37" s="22"/>
      <c r="B37" s="35"/>
      <c r="C37" s="1181" t="s">
        <v>542</v>
      </c>
      <c r="D37" s="1182"/>
      <c r="E37" s="1183"/>
      <c r="F37" s="36">
        <v>3.38</v>
      </c>
      <c r="G37" s="37">
        <v>3.43</v>
      </c>
      <c r="H37" s="37">
        <v>3.28</v>
      </c>
      <c r="I37" s="37">
        <v>4.04</v>
      </c>
      <c r="J37" s="38">
        <v>4.41</v>
      </c>
      <c r="K37" s="22"/>
      <c r="L37" s="22"/>
      <c r="M37" s="22"/>
      <c r="N37" s="22"/>
      <c r="O37" s="22"/>
      <c r="P37" s="22"/>
    </row>
    <row r="38" spans="1:16" ht="39" customHeight="1" x14ac:dyDescent="0.2">
      <c r="A38" s="22"/>
      <c r="B38" s="35"/>
      <c r="C38" s="1181" t="s">
        <v>543</v>
      </c>
      <c r="D38" s="1182"/>
      <c r="E38" s="1183"/>
      <c r="F38" s="36">
        <v>5.17</v>
      </c>
      <c r="G38" s="37">
        <v>5.43</v>
      </c>
      <c r="H38" s="37">
        <v>3.89</v>
      </c>
      <c r="I38" s="37">
        <v>3.59</v>
      </c>
      <c r="J38" s="38">
        <v>3.04</v>
      </c>
      <c r="K38" s="22"/>
      <c r="L38" s="22"/>
      <c r="M38" s="22"/>
      <c r="N38" s="22"/>
      <c r="O38" s="22"/>
      <c r="P38" s="22"/>
    </row>
    <row r="39" spans="1:16" ht="39" customHeight="1" x14ac:dyDescent="0.2">
      <c r="A39" s="22"/>
      <c r="B39" s="35"/>
      <c r="C39" s="1181" t="s">
        <v>544</v>
      </c>
      <c r="D39" s="1182"/>
      <c r="E39" s="1183"/>
      <c r="F39" s="36">
        <v>1.34</v>
      </c>
      <c r="G39" s="37">
        <v>1.94</v>
      </c>
      <c r="H39" s="37">
        <v>2.14</v>
      </c>
      <c r="I39" s="37">
        <v>2</v>
      </c>
      <c r="J39" s="38">
        <v>2.0099999999999998</v>
      </c>
      <c r="K39" s="22"/>
      <c r="L39" s="22"/>
      <c r="M39" s="22"/>
      <c r="N39" s="22"/>
      <c r="O39" s="22"/>
      <c r="P39" s="22"/>
    </row>
    <row r="40" spans="1:16" ht="39" customHeight="1" x14ac:dyDescent="0.2">
      <c r="A40" s="22"/>
      <c r="B40" s="35"/>
      <c r="C40" s="1181" t="s">
        <v>545</v>
      </c>
      <c r="D40" s="1182"/>
      <c r="E40" s="1183"/>
      <c r="F40" s="36">
        <v>1.26</v>
      </c>
      <c r="G40" s="37">
        <v>1.41</v>
      </c>
      <c r="H40" s="37">
        <v>1.1399999999999999</v>
      </c>
      <c r="I40" s="37">
        <v>1.6</v>
      </c>
      <c r="J40" s="38">
        <v>0.95</v>
      </c>
      <c r="K40" s="22"/>
      <c r="L40" s="22"/>
      <c r="M40" s="22"/>
      <c r="N40" s="22"/>
      <c r="O40" s="22"/>
      <c r="P40" s="22"/>
    </row>
    <row r="41" spans="1:16" ht="39" customHeight="1" x14ac:dyDescent="0.2">
      <c r="A41" s="22"/>
      <c r="B41" s="35"/>
      <c r="C41" s="1181" t="s">
        <v>546</v>
      </c>
      <c r="D41" s="1182"/>
      <c r="E41" s="1183"/>
      <c r="F41" s="36">
        <v>0.19</v>
      </c>
      <c r="G41" s="37">
        <v>0.37</v>
      </c>
      <c r="H41" s="37">
        <v>0.56000000000000005</v>
      </c>
      <c r="I41" s="37">
        <v>0.52</v>
      </c>
      <c r="J41" s="38">
        <v>0.43</v>
      </c>
      <c r="K41" s="22"/>
      <c r="L41" s="22"/>
      <c r="M41" s="22"/>
      <c r="N41" s="22"/>
      <c r="O41" s="22"/>
      <c r="P41" s="22"/>
    </row>
    <row r="42" spans="1:16" ht="39" customHeight="1" x14ac:dyDescent="0.2">
      <c r="A42" s="22"/>
      <c r="B42" s="39"/>
      <c r="C42" s="1181" t="s">
        <v>547</v>
      </c>
      <c r="D42" s="1182"/>
      <c r="E42" s="1183"/>
      <c r="F42" s="36" t="s">
        <v>493</v>
      </c>
      <c r="G42" s="37" t="s">
        <v>493</v>
      </c>
      <c r="H42" s="37" t="s">
        <v>493</v>
      </c>
      <c r="I42" s="37" t="s">
        <v>493</v>
      </c>
      <c r="J42" s="38" t="s">
        <v>493</v>
      </c>
      <c r="K42" s="22"/>
      <c r="L42" s="22"/>
      <c r="M42" s="22"/>
      <c r="N42" s="22"/>
      <c r="O42" s="22"/>
      <c r="P42" s="22"/>
    </row>
    <row r="43" spans="1:16" ht="39" customHeight="1" thickBot="1" x14ac:dyDescent="0.25">
      <c r="A43" s="22"/>
      <c r="B43" s="40"/>
      <c r="C43" s="1184" t="s">
        <v>548</v>
      </c>
      <c r="D43" s="1185"/>
      <c r="E43" s="1186"/>
      <c r="F43" s="41">
        <v>0.09</v>
      </c>
      <c r="G43" s="42">
        <v>0.12</v>
      </c>
      <c r="H43" s="42">
        <v>0.12</v>
      </c>
      <c r="I43" s="42">
        <v>0.16</v>
      </c>
      <c r="J43" s="43">
        <v>0.45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doFsvh+/6AwoC70bEmx8JDMb01ad/c7pmq80TaVYoxBgsZIQw3tpAbv7tB0s40uYfPQsTcb0oX7bIwIcegBig==" saltValue="5wI052/IJhjjPyf1WYF/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7452</v>
      </c>
      <c r="L45" s="60">
        <v>6808</v>
      </c>
      <c r="M45" s="60">
        <v>6452</v>
      </c>
      <c r="N45" s="60">
        <v>6123</v>
      </c>
      <c r="O45" s="61">
        <v>5694</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493</v>
      </c>
      <c r="L46" s="64" t="s">
        <v>493</v>
      </c>
      <c r="M46" s="64" t="s">
        <v>493</v>
      </c>
      <c r="N46" s="64" t="s">
        <v>493</v>
      </c>
      <c r="O46" s="65" t="s">
        <v>493</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493</v>
      </c>
      <c r="L47" s="64" t="s">
        <v>493</v>
      </c>
      <c r="M47" s="64" t="s">
        <v>493</v>
      </c>
      <c r="N47" s="64" t="s">
        <v>493</v>
      </c>
      <c r="O47" s="65" t="s">
        <v>493</v>
      </c>
      <c r="P47" s="48"/>
      <c r="Q47" s="48"/>
      <c r="R47" s="48"/>
      <c r="S47" s="48"/>
      <c r="T47" s="48"/>
      <c r="U47" s="48"/>
    </row>
    <row r="48" spans="1:21" ht="30.75" customHeight="1" x14ac:dyDescent="0.2">
      <c r="A48" s="48"/>
      <c r="B48" s="1191"/>
      <c r="C48" s="1192"/>
      <c r="D48" s="62"/>
      <c r="E48" s="1197" t="s">
        <v>13</v>
      </c>
      <c r="F48" s="1197"/>
      <c r="G48" s="1197"/>
      <c r="H48" s="1197"/>
      <c r="I48" s="1197"/>
      <c r="J48" s="1198"/>
      <c r="K48" s="63">
        <v>4710</v>
      </c>
      <c r="L48" s="64">
        <v>4508</v>
      </c>
      <c r="M48" s="64">
        <v>4282</v>
      </c>
      <c r="N48" s="64">
        <v>4335</v>
      </c>
      <c r="O48" s="65">
        <v>4821</v>
      </c>
      <c r="P48" s="48"/>
      <c r="Q48" s="48"/>
      <c r="R48" s="48"/>
      <c r="S48" s="48"/>
      <c r="T48" s="48"/>
      <c r="U48" s="48"/>
    </row>
    <row r="49" spans="1:21" ht="30.75" customHeight="1" x14ac:dyDescent="0.2">
      <c r="A49" s="48"/>
      <c r="B49" s="1191"/>
      <c r="C49" s="1192"/>
      <c r="D49" s="62"/>
      <c r="E49" s="1197" t="s">
        <v>14</v>
      </c>
      <c r="F49" s="1197"/>
      <c r="G49" s="1197"/>
      <c r="H49" s="1197"/>
      <c r="I49" s="1197"/>
      <c r="J49" s="1198"/>
      <c r="K49" s="63">
        <v>803</v>
      </c>
      <c r="L49" s="64">
        <v>813</v>
      </c>
      <c r="M49" s="64">
        <v>824</v>
      </c>
      <c r="N49" s="64">
        <v>821</v>
      </c>
      <c r="O49" s="65">
        <v>816</v>
      </c>
      <c r="P49" s="48"/>
      <c r="Q49" s="48"/>
      <c r="R49" s="48"/>
      <c r="S49" s="48"/>
      <c r="T49" s="48"/>
      <c r="U49" s="48"/>
    </row>
    <row r="50" spans="1:21" ht="30.75" customHeight="1" x14ac:dyDescent="0.2">
      <c r="A50" s="48"/>
      <c r="B50" s="1191"/>
      <c r="C50" s="1192"/>
      <c r="D50" s="62"/>
      <c r="E50" s="1197" t="s">
        <v>15</v>
      </c>
      <c r="F50" s="1197"/>
      <c r="G50" s="1197"/>
      <c r="H50" s="1197"/>
      <c r="I50" s="1197"/>
      <c r="J50" s="1198"/>
      <c r="K50" s="63">
        <v>212</v>
      </c>
      <c r="L50" s="64">
        <v>287</v>
      </c>
      <c r="M50" s="64">
        <v>285</v>
      </c>
      <c r="N50" s="64">
        <v>2234</v>
      </c>
      <c r="O50" s="65">
        <v>901</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493</v>
      </c>
      <c r="L51" s="64" t="s">
        <v>493</v>
      </c>
      <c r="M51" s="64" t="s">
        <v>493</v>
      </c>
      <c r="N51" s="64" t="s">
        <v>493</v>
      </c>
      <c r="O51" s="65" t="s">
        <v>493</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11598</v>
      </c>
      <c r="L52" s="64">
        <v>11015</v>
      </c>
      <c r="M52" s="64">
        <v>10492</v>
      </c>
      <c r="N52" s="64">
        <v>10275</v>
      </c>
      <c r="O52" s="65">
        <v>9651</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1579</v>
      </c>
      <c r="L53" s="69">
        <v>1401</v>
      </c>
      <c r="M53" s="69">
        <v>1351</v>
      </c>
      <c r="N53" s="69">
        <v>3238</v>
      </c>
      <c r="O53" s="70">
        <v>2581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xZcUFk9Wjz1A5qtPVwIVlmp6Pmmk1cfvexWt2bac59Hf9HjPhhvrAkbzM2dvrz7tm8qwbl5GmmPdfxL4XYNkw==" saltValue="Dn2hVtMyd/hHQekDhmB6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220" t="s">
        <v>30</v>
      </c>
      <c r="C41" s="1221"/>
      <c r="D41" s="105"/>
      <c r="E41" s="1226" t="s">
        <v>31</v>
      </c>
      <c r="F41" s="1226"/>
      <c r="G41" s="1226"/>
      <c r="H41" s="1227"/>
      <c r="I41" s="351">
        <v>53591</v>
      </c>
      <c r="J41" s="352">
        <v>48947</v>
      </c>
      <c r="K41" s="352">
        <v>43632</v>
      </c>
      <c r="L41" s="352">
        <v>39165</v>
      </c>
      <c r="M41" s="353">
        <v>35552</v>
      </c>
    </row>
    <row r="42" spans="2:13" ht="27.75" customHeight="1" x14ac:dyDescent="0.2">
      <c r="B42" s="1222"/>
      <c r="C42" s="1223"/>
      <c r="D42" s="106"/>
      <c r="E42" s="1228" t="s">
        <v>32</v>
      </c>
      <c r="F42" s="1228"/>
      <c r="G42" s="1228"/>
      <c r="H42" s="1229"/>
      <c r="I42" s="354">
        <v>2510</v>
      </c>
      <c r="J42" s="355">
        <v>2237</v>
      </c>
      <c r="K42" s="355">
        <v>1953</v>
      </c>
      <c r="L42" s="355">
        <v>10808</v>
      </c>
      <c r="M42" s="356">
        <v>12946</v>
      </c>
    </row>
    <row r="43" spans="2:13" ht="27.75" customHeight="1" x14ac:dyDescent="0.2">
      <c r="B43" s="1222"/>
      <c r="C43" s="1223"/>
      <c r="D43" s="106"/>
      <c r="E43" s="1228" t="s">
        <v>33</v>
      </c>
      <c r="F43" s="1228"/>
      <c r="G43" s="1228"/>
      <c r="H43" s="1229"/>
      <c r="I43" s="354">
        <v>58514</v>
      </c>
      <c r="J43" s="355">
        <v>51344</v>
      </c>
      <c r="K43" s="355">
        <v>48669</v>
      </c>
      <c r="L43" s="355">
        <v>48669</v>
      </c>
      <c r="M43" s="356">
        <v>49854</v>
      </c>
    </row>
    <row r="44" spans="2:13" ht="27.75" customHeight="1" x14ac:dyDescent="0.2">
      <c r="B44" s="1222"/>
      <c r="C44" s="1223"/>
      <c r="D44" s="106"/>
      <c r="E44" s="1228" t="s">
        <v>34</v>
      </c>
      <c r="F44" s="1228"/>
      <c r="G44" s="1228"/>
      <c r="H44" s="1229"/>
      <c r="I44" s="354">
        <v>7984</v>
      </c>
      <c r="J44" s="355">
        <v>7731</v>
      </c>
      <c r="K44" s="355">
        <v>7756</v>
      </c>
      <c r="L44" s="355">
        <v>7781</v>
      </c>
      <c r="M44" s="356">
        <v>8594</v>
      </c>
    </row>
    <row r="45" spans="2:13" ht="27.75" customHeight="1" x14ac:dyDescent="0.2">
      <c r="B45" s="1222"/>
      <c r="C45" s="1223"/>
      <c r="D45" s="106"/>
      <c r="E45" s="1228" t="s">
        <v>35</v>
      </c>
      <c r="F45" s="1228"/>
      <c r="G45" s="1228"/>
      <c r="H45" s="1229"/>
      <c r="I45" s="354">
        <v>13361</v>
      </c>
      <c r="J45" s="355">
        <v>13445</v>
      </c>
      <c r="K45" s="355">
        <v>13355</v>
      </c>
      <c r="L45" s="355">
        <v>13407</v>
      </c>
      <c r="M45" s="356">
        <v>14009</v>
      </c>
    </row>
    <row r="46" spans="2:13" ht="27.75" customHeight="1" x14ac:dyDescent="0.2">
      <c r="B46" s="1222"/>
      <c r="C46" s="1223"/>
      <c r="D46" s="107"/>
      <c r="E46" s="1228" t="s">
        <v>36</v>
      </c>
      <c r="F46" s="1228"/>
      <c r="G46" s="1228"/>
      <c r="H46" s="1229"/>
      <c r="I46" s="354" t="s">
        <v>493</v>
      </c>
      <c r="J46" s="355" t="s">
        <v>493</v>
      </c>
      <c r="K46" s="355">
        <v>2</v>
      </c>
      <c r="L46" s="355" t="s">
        <v>493</v>
      </c>
      <c r="M46" s="356" t="s">
        <v>493</v>
      </c>
    </row>
    <row r="47" spans="2:13" ht="27.75" customHeight="1" x14ac:dyDescent="0.2">
      <c r="B47" s="1222"/>
      <c r="C47" s="1223"/>
      <c r="D47" s="108"/>
      <c r="E47" s="1230" t="s">
        <v>37</v>
      </c>
      <c r="F47" s="1231"/>
      <c r="G47" s="1231"/>
      <c r="H47" s="1232"/>
      <c r="I47" s="354" t="s">
        <v>493</v>
      </c>
      <c r="J47" s="355" t="s">
        <v>493</v>
      </c>
      <c r="K47" s="355" t="s">
        <v>493</v>
      </c>
      <c r="L47" s="355" t="s">
        <v>493</v>
      </c>
      <c r="M47" s="356" t="s">
        <v>493</v>
      </c>
    </row>
    <row r="48" spans="2:13" ht="27.75" customHeight="1" x14ac:dyDescent="0.2">
      <c r="B48" s="1222"/>
      <c r="C48" s="1223"/>
      <c r="D48" s="106"/>
      <c r="E48" s="1228" t="s">
        <v>38</v>
      </c>
      <c r="F48" s="1228"/>
      <c r="G48" s="1228"/>
      <c r="H48" s="1229"/>
      <c r="I48" s="354" t="s">
        <v>493</v>
      </c>
      <c r="J48" s="355" t="s">
        <v>493</v>
      </c>
      <c r="K48" s="355" t="s">
        <v>493</v>
      </c>
      <c r="L48" s="355" t="s">
        <v>493</v>
      </c>
      <c r="M48" s="356" t="s">
        <v>493</v>
      </c>
    </row>
    <row r="49" spans="2:13" ht="27.75" customHeight="1" x14ac:dyDescent="0.2">
      <c r="B49" s="1224"/>
      <c r="C49" s="1225"/>
      <c r="D49" s="106"/>
      <c r="E49" s="1228" t="s">
        <v>39</v>
      </c>
      <c r="F49" s="1228"/>
      <c r="G49" s="1228"/>
      <c r="H49" s="1229"/>
      <c r="I49" s="354" t="s">
        <v>493</v>
      </c>
      <c r="J49" s="355" t="s">
        <v>493</v>
      </c>
      <c r="K49" s="355" t="s">
        <v>493</v>
      </c>
      <c r="L49" s="355" t="s">
        <v>493</v>
      </c>
      <c r="M49" s="356" t="s">
        <v>493</v>
      </c>
    </row>
    <row r="50" spans="2:13" ht="27.75" customHeight="1" x14ac:dyDescent="0.2">
      <c r="B50" s="1233" t="s">
        <v>40</v>
      </c>
      <c r="C50" s="1234"/>
      <c r="D50" s="109"/>
      <c r="E50" s="1228" t="s">
        <v>41</v>
      </c>
      <c r="F50" s="1228"/>
      <c r="G50" s="1228"/>
      <c r="H50" s="1229"/>
      <c r="I50" s="354">
        <v>49244</v>
      </c>
      <c r="J50" s="355">
        <v>48143</v>
      </c>
      <c r="K50" s="355">
        <v>46962</v>
      </c>
      <c r="L50" s="355">
        <v>47617</v>
      </c>
      <c r="M50" s="356">
        <v>51224</v>
      </c>
    </row>
    <row r="51" spans="2:13" ht="27.75" customHeight="1" x14ac:dyDescent="0.2">
      <c r="B51" s="1222"/>
      <c r="C51" s="1223"/>
      <c r="D51" s="106"/>
      <c r="E51" s="1228" t="s">
        <v>42</v>
      </c>
      <c r="F51" s="1228"/>
      <c r="G51" s="1228"/>
      <c r="H51" s="1229"/>
      <c r="I51" s="354">
        <v>16201</v>
      </c>
      <c r="J51" s="355">
        <v>14760</v>
      </c>
      <c r="K51" s="355">
        <v>14494</v>
      </c>
      <c r="L51" s="355">
        <v>15846</v>
      </c>
      <c r="M51" s="356">
        <v>17457</v>
      </c>
    </row>
    <row r="52" spans="2:13" ht="27.75" customHeight="1" x14ac:dyDescent="0.2">
      <c r="B52" s="1224"/>
      <c r="C52" s="1225"/>
      <c r="D52" s="106"/>
      <c r="E52" s="1228" t="s">
        <v>43</v>
      </c>
      <c r="F52" s="1228"/>
      <c r="G52" s="1228"/>
      <c r="H52" s="1229"/>
      <c r="I52" s="354">
        <v>79629</v>
      </c>
      <c r="J52" s="355">
        <v>74326</v>
      </c>
      <c r="K52" s="355">
        <v>68559</v>
      </c>
      <c r="L52" s="355">
        <v>63427</v>
      </c>
      <c r="M52" s="356">
        <v>59953</v>
      </c>
    </row>
    <row r="53" spans="2:13" ht="27.75" customHeight="1" thickBot="1" x14ac:dyDescent="0.25">
      <c r="B53" s="1235" t="s">
        <v>19</v>
      </c>
      <c r="C53" s="1236"/>
      <c r="D53" s="110"/>
      <c r="E53" s="1237" t="s">
        <v>44</v>
      </c>
      <c r="F53" s="1237"/>
      <c r="G53" s="1237"/>
      <c r="H53" s="1238"/>
      <c r="I53" s="357">
        <v>-9113</v>
      </c>
      <c r="J53" s="358">
        <v>-13526</v>
      </c>
      <c r="K53" s="358">
        <v>-14648</v>
      </c>
      <c r="L53" s="358">
        <v>-7059</v>
      </c>
      <c r="M53" s="359">
        <v>-7679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1+lfmtxbyhUApPQRKeT13va4BJNcWgLcEYWToHSX87bG0E0Spk2EBm933lnUzb+oodjB+9XxNppjntRtSDe8g==" saltValue="jfqdri4pvw6LyQzqKbDa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533</v>
      </c>
      <c r="G54" s="119" t="s">
        <v>534</v>
      </c>
      <c r="H54" s="120" t="s">
        <v>535</v>
      </c>
    </row>
    <row r="55" spans="2:8" ht="52.5" customHeight="1" x14ac:dyDescent="0.2">
      <c r="B55" s="121"/>
      <c r="C55" s="1247" t="s">
        <v>46</v>
      </c>
      <c r="D55" s="1247"/>
      <c r="E55" s="1248"/>
      <c r="F55" s="122">
        <v>13892</v>
      </c>
      <c r="G55" s="122">
        <v>14238</v>
      </c>
      <c r="H55" s="123">
        <v>15251</v>
      </c>
    </row>
    <row r="56" spans="2:8" ht="52.5" customHeight="1" x14ac:dyDescent="0.2">
      <c r="B56" s="124"/>
      <c r="C56" s="1249" t="s">
        <v>47</v>
      </c>
      <c r="D56" s="1249"/>
      <c r="E56" s="1250"/>
      <c r="F56" s="125">
        <v>314</v>
      </c>
      <c r="G56" s="125">
        <v>314</v>
      </c>
      <c r="H56" s="126">
        <v>226</v>
      </c>
    </row>
    <row r="57" spans="2:8" ht="53.25" customHeight="1" x14ac:dyDescent="0.2">
      <c r="B57" s="124"/>
      <c r="C57" s="1251" t="s">
        <v>48</v>
      </c>
      <c r="D57" s="1251"/>
      <c r="E57" s="1252"/>
      <c r="F57" s="127">
        <v>30592</v>
      </c>
      <c r="G57" s="127">
        <v>32406</v>
      </c>
      <c r="H57" s="128">
        <v>35520</v>
      </c>
    </row>
    <row r="58" spans="2:8" ht="45.75" customHeight="1" x14ac:dyDescent="0.2">
      <c r="B58" s="129"/>
      <c r="C58" s="1239" t="s">
        <v>574</v>
      </c>
      <c r="D58" s="1240"/>
      <c r="E58" s="1241"/>
      <c r="F58" s="360">
        <v>10297</v>
      </c>
      <c r="G58" s="360">
        <v>11313</v>
      </c>
      <c r="H58" s="361">
        <v>12342</v>
      </c>
    </row>
    <row r="59" spans="2:8" ht="45.75" customHeight="1" x14ac:dyDescent="0.2">
      <c r="B59" s="129"/>
      <c r="C59" s="1239" t="s">
        <v>575</v>
      </c>
      <c r="D59" s="1240"/>
      <c r="E59" s="1241"/>
      <c r="F59" s="360">
        <v>8867</v>
      </c>
      <c r="G59" s="360">
        <v>9728</v>
      </c>
      <c r="H59" s="361">
        <v>11847</v>
      </c>
    </row>
    <row r="60" spans="2:8" ht="45.75" customHeight="1" x14ac:dyDescent="0.2">
      <c r="B60" s="129"/>
      <c r="C60" s="1239" t="s">
        <v>576</v>
      </c>
      <c r="D60" s="1240"/>
      <c r="E60" s="1241"/>
      <c r="F60" s="360">
        <v>4220</v>
      </c>
      <c r="G60" s="360">
        <v>4232</v>
      </c>
      <c r="H60" s="361">
        <v>4309</v>
      </c>
    </row>
    <row r="61" spans="2:8" ht="45.75" customHeight="1" x14ac:dyDescent="0.2">
      <c r="B61" s="129"/>
      <c r="C61" s="1239" t="s">
        <v>577</v>
      </c>
      <c r="D61" s="1240"/>
      <c r="E61" s="1241"/>
      <c r="F61" s="360">
        <v>2969</v>
      </c>
      <c r="G61" s="360">
        <v>2773</v>
      </c>
      <c r="H61" s="361">
        <v>2560</v>
      </c>
    </row>
    <row r="62" spans="2:8" ht="45.75" customHeight="1" thickBot="1" x14ac:dyDescent="0.25">
      <c r="B62" s="130"/>
      <c r="C62" s="1242" t="s">
        <v>578</v>
      </c>
      <c r="D62" s="1243"/>
      <c r="E62" s="1244"/>
      <c r="F62" s="362">
        <v>1162</v>
      </c>
      <c r="G62" s="362">
        <v>1163</v>
      </c>
      <c r="H62" s="363">
        <v>1165</v>
      </c>
    </row>
    <row r="63" spans="2:8" ht="52.5" customHeight="1" thickBot="1" x14ac:dyDescent="0.25">
      <c r="B63" s="131"/>
      <c r="C63" s="1245" t="s">
        <v>49</v>
      </c>
      <c r="D63" s="1245"/>
      <c r="E63" s="1246"/>
      <c r="F63" s="132">
        <v>44799</v>
      </c>
      <c r="G63" s="132">
        <v>46959</v>
      </c>
      <c r="H63" s="133">
        <v>50997</v>
      </c>
    </row>
    <row r="64" spans="2:8" ht="13" x14ac:dyDescent="0.2"/>
  </sheetData>
  <sheetProtection algorithmName="SHA-512" hashValue="oU/2uAnAdeLaOmkbRYdednIRHXU77mA1/5yO2nG7zkPgM+fk0Hx4zWn7/mD8f+WvuPYr3xHw+iFx9VuTSj7Afw==" saltValue="gStfx0EMS3kAh10h+3lM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99F51-67A8-4191-8E0F-60A86E71D988}">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5"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5"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5"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5"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5"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5"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5"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5"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5"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5"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5"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5"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5"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5"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5"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584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3" t="s">
        <v>589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583</v>
      </c>
    </row>
    <row r="50" spans="1:109" ht="13" x14ac:dyDescent="0.2">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531</v>
      </c>
      <c r="BQ50" s="1266"/>
      <c r="BR50" s="1266"/>
      <c r="BS50" s="1266"/>
      <c r="BT50" s="1266"/>
      <c r="BU50" s="1266"/>
      <c r="BV50" s="1266"/>
      <c r="BW50" s="1266"/>
      <c r="BX50" s="1266" t="s">
        <v>532</v>
      </c>
      <c r="BY50" s="1266"/>
      <c r="BZ50" s="1266"/>
      <c r="CA50" s="1266"/>
      <c r="CB50" s="1266"/>
      <c r="CC50" s="1266"/>
      <c r="CD50" s="1266"/>
      <c r="CE50" s="1266"/>
      <c r="CF50" s="1266" t="s">
        <v>533</v>
      </c>
      <c r="CG50" s="1266"/>
      <c r="CH50" s="1266"/>
      <c r="CI50" s="1266"/>
      <c r="CJ50" s="1266"/>
      <c r="CK50" s="1266"/>
      <c r="CL50" s="1266"/>
      <c r="CM50" s="1266"/>
      <c r="CN50" s="1266" t="s">
        <v>534</v>
      </c>
      <c r="CO50" s="1266"/>
      <c r="CP50" s="1266"/>
      <c r="CQ50" s="1266"/>
      <c r="CR50" s="1266"/>
      <c r="CS50" s="1266"/>
      <c r="CT50" s="1266"/>
      <c r="CU50" s="1266"/>
      <c r="CV50" s="1266" t="s">
        <v>535</v>
      </c>
      <c r="CW50" s="1266"/>
      <c r="CX50" s="1266"/>
      <c r="CY50" s="1266"/>
      <c r="CZ50" s="1266"/>
      <c r="DA50" s="1266"/>
      <c r="DB50" s="1266"/>
      <c r="DC50" s="1266"/>
    </row>
    <row r="51" spans="1:109" ht="13.5" customHeight="1" x14ac:dyDescent="0.2">
      <c r="B51" s="365"/>
      <c r="G51" s="1269"/>
      <c r="H51" s="1269"/>
      <c r="I51" s="1271"/>
      <c r="J51" s="1271"/>
      <c r="K51" s="1270"/>
      <c r="L51" s="1270"/>
      <c r="M51" s="1270"/>
      <c r="N51" s="1270"/>
      <c r="AM51" s="371"/>
      <c r="AN51" s="1267" t="s">
        <v>582</v>
      </c>
      <c r="AO51" s="1267"/>
      <c r="AP51" s="1267"/>
      <c r="AQ51" s="1267"/>
      <c r="AR51" s="1267"/>
      <c r="AS51" s="1267"/>
      <c r="AT51" s="1267"/>
      <c r="AU51" s="1267"/>
      <c r="AV51" s="1267"/>
      <c r="AW51" s="1267"/>
      <c r="AX51" s="1267"/>
      <c r="AY51" s="1267"/>
      <c r="AZ51" s="1267"/>
      <c r="BA51" s="1267"/>
      <c r="BB51" s="1267" t="s">
        <v>580</v>
      </c>
      <c r="BC51" s="1267"/>
      <c r="BD51" s="1267"/>
      <c r="BE51" s="1267"/>
      <c r="BF51" s="1267"/>
      <c r="BG51" s="1267"/>
      <c r="BH51" s="1267"/>
      <c r="BI51" s="1267"/>
      <c r="BJ51" s="1267"/>
      <c r="BK51" s="1267"/>
      <c r="BL51" s="1267"/>
      <c r="BM51" s="1267"/>
      <c r="BN51" s="1267"/>
      <c r="BO51" s="1267"/>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row>
    <row r="52" spans="1:109" ht="13" x14ac:dyDescent="0.2">
      <c r="B52" s="365"/>
      <c r="G52" s="1269"/>
      <c r="H52" s="1269"/>
      <c r="I52" s="1271"/>
      <c r="J52" s="1271"/>
      <c r="K52" s="1270"/>
      <c r="L52" s="1270"/>
      <c r="M52" s="1270"/>
      <c r="N52" s="1270"/>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 x14ac:dyDescent="0.2">
      <c r="A53" s="379"/>
      <c r="B53" s="365"/>
      <c r="G53" s="1269"/>
      <c r="H53" s="1269"/>
      <c r="I53" s="1262"/>
      <c r="J53" s="1262"/>
      <c r="K53" s="1270"/>
      <c r="L53" s="1270"/>
      <c r="M53" s="1270"/>
      <c r="N53" s="1270"/>
      <c r="AM53" s="371"/>
      <c r="AN53" s="1267"/>
      <c r="AO53" s="1267"/>
      <c r="AP53" s="1267"/>
      <c r="AQ53" s="1267"/>
      <c r="AR53" s="1267"/>
      <c r="AS53" s="1267"/>
      <c r="AT53" s="1267"/>
      <c r="AU53" s="1267"/>
      <c r="AV53" s="1267"/>
      <c r="AW53" s="1267"/>
      <c r="AX53" s="1267"/>
      <c r="AY53" s="1267"/>
      <c r="AZ53" s="1267"/>
      <c r="BA53" s="1267"/>
      <c r="BB53" s="1267" t="s">
        <v>586</v>
      </c>
      <c r="BC53" s="1267"/>
      <c r="BD53" s="1267"/>
      <c r="BE53" s="1267"/>
      <c r="BF53" s="1267"/>
      <c r="BG53" s="1267"/>
      <c r="BH53" s="1267"/>
      <c r="BI53" s="1267"/>
      <c r="BJ53" s="1267"/>
      <c r="BK53" s="1267"/>
      <c r="BL53" s="1267"/>
      <c r="BM53" s="1267"/>
      <c r="BN53" s="1267"/>
      <c r="BO53" s="1267"/>
      <c r="BP53" s="1268">
        <v>68</v>
      </c>
      <c r="BQ53" s="1268"/>
      <c r="BR53" s="1268"/>
      <c r="BS53" s="1268"/>
      <c r="BT53" s="1268"/>
      <c r="BU53" s="1268"/>
      <c r="BV53" s="1268"/>
      <c r="BW53" s="1268"/>
      <c r="BX53" s="1268">
        <v>66.400000000000006</v>
      </c>
      <c r="BY53" s="1268"/>
      <c r="BZ53" s="1268"/>
      <c r="CA53" s="1268"/>
      <c r="CB53" s="1268"/>
      <c r="CC53" s="1268"/>
      <c r="CD53" s="1268"/>
      <c r="CE53" s="1268"/>
      <c r="CF53" s="1268">
        <v>66.8</v>
      </c>
      <c r="CG53" s="1268"/>
      <c r="CH53" s="1268"/>
      <c r="CI53" s="1268"/>
      <c r="CJ53" s="1268"/>
      <c r="CK53" s="1268"/>
      <c r="CL53" s="1268"/>
      <c r="CM53" s="1268"/>
      <c r="CN53" s="1268">
        <v>67.2</v>
      </c>
      <c r="CO53" s="1268"/>
      <c r="CP53" s="1268"/>
      <c r="CQ53" s="1268"/>
      <c r="CR53" s="1268"/>
      <c r="CS53" s="1268"/>
      <c r="CT53" s="1268"/>
      <c r="CU53" s="1268"/>
      <c r="CV53" s="1268">
        <v>67.7</v>
      </c>
      <c r="CW53" s="1268"/>
      <c r="CX53" s="1268"/>
      <c r="CY53" s="1268"/>
      <c r="CZ53" s="1268"/>
      <c r="DA53" s="1268"/>
      <c r="DB53" s="1268"/>
      <c r="DC53" s="1268"/>
    </row>
    <row r="54" spans="1:109" ht="13" x14ac:dyDescent="0.2">
      <c r="A54" s="379"/>
      <c r="B54" s="365"/>
      <c r="G54" s="1269"/>
      <c r="H54" s="1269"/>
      <c r="I54" s="1262"/>
      <c r="J54" s="1262"/>
      <c r="K54" s="1270"/>
      <c r="L54" s="1270"/>
      <c r="M54" s="1270"/>
      <c r="N54" s="1270"/>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 x14ac:dyDescent="0.2">
      <c r="A55" s="379"/>
      <c r="B55" s="365"/>
      <c r="G55" s="1262"/>
      <c r="H55" s="1262"/>
      <c r="I55" s="1262"/>
      <c r="J55" s="1262"/>
      <c r="K55" s="1270"/>
      <c r="L55" s="1270"/>
      <c r="M55" s="1270"/>
      <c r="N55" s="1270"/>
      <c r="AN55" s="1266" t="s">
        <v>581</v>
      </c>
      <c r="AO55" s="1266"/>
      <c r="AP55" s="1266"/>
      <c r="AQ55" s="1266"/>
      <c r="AR55" s="1266"/>
      <c r="AS55" s="1266"/>
      <c r="AT55" s="1266"/>
      <c r="AU55" s="1266"/>
      <c r="AV55" s="1266"/>
      <c r="AW55" s="1266"/>
      <c r="AX55" s="1266"/>
      <c r="AY55" s="1266"/>
      <c r="AZ55" s="1266"/>
      <c r="BA55" s="1266"/>
      <c r="BB55" s="1267" t="s">
        <v>580</v>
      </c>
      <c r="BC55" s="1267"/>
      <c r="BD55" s="1267"/>
      <c r="BE55" s="1267"/>
      <c r="BF55" s="1267"/>
      <c r="BG55" s="1267"/>
      <c r="BH55" s="1267"/>
      <c r="BI55" s="1267"/>
      <c r="BJ55" s="1267"/>
      <c r="BK55" s="1267"/>
      <c r="BL55" s="1267"/>
      <c r="BM55" s="1267"/>
      <c r="BN55" s="1267"/>
      <c r="BO55" s="1267"/>
      <c r="BP55" s="1268">
        <v>19</v>
      </c>
      <c r="BQ55" s="1268"/>
      <c r="BR55" s="1268"/>
      <c r="BS55" s="1268"/>
      <c r="BT55" s="1268"/>
      <c r="BU55" s="1268"/>
      <c r="BV55" s="1268"/>
      <c r="BW55" s="1268"/>
      <c r="BX55" s="1268">
        <v>18</v>
      </c>
      <c r="BY55" s="1268"/>
      <c r="BZ55" s="1268"/>
      <c r="CA55" s="1268"/>
      <c r="CB55" s="1268"/>
      <c r="CC55" s="1268"/>
      <c r="CD55" s="1268"/>
      <c r="CE55" s="1268"/>
      <c r="CF55" s="1268">
        <v>13.1</v>
      </c>
      <c r="CG55" s="1268"/>
      <c r="CH55" s="1268"/>
      <c r="CI55" s="1268"/>
      <c r="CJ55" s="1268"/>
      <c r="CK55" s="1268"/>
      <c r="CL55" s="1268"/>
      <c r="CM55" s="1268"/>
      <c r="CN55" s="1268">
        <v>10.9</v>
      </c>
      <c r="CO55" s="1268"/>
      <c r="CP55" s="1268"/>
      <c r="CQ55" s="1268"/>
      <c r="CR55" s="1268"/>
      <c r="CS55" s="1268"/>
      <c r="CT55" s="1268"/>
      <c r="CU55" s="1268"/>
      <c r="CV55" s="1268">
        <v>13.6</v>
      </c>
      <c r="CW55" s="1268"/>
      <c r="CX55" s="1268"/>
      <c r="CY55" s="1268"/>
      <c r="CZ55" s="1268"/>
      <c r="DA55" s="1268"/>
      <c r="DB55" s="1268"/>
      <c r="DC55" s="1268"/>
    </row>
    <row r="56" spans="1:109" ht="13" x14ac:dyDescent="0.2">
      <c r="A56" s="379"/>
      <c r="B56" s="365"/>
      <c r="G56" s="1262"/>
      <c r="H56" s="1262"/>
      <c r="I56" s="1262"/>
      <c r="J56" s="1262"/>
      <c r="K56" s="1270"/>
      <c r="L56" s="1270"/>
      <c r="M56" s="1270"/>
      <c r="N56" s="1270"/>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 x14ac:dyDescent="0.2">
      <c r="B57" s="385"/>
      <c r="G57" s="1262"/>
      <c r="H57" s="1262"/>
      <c r="I57" s="1272"/>
      <c r="J57" s="1272"/>
      <c r="K57" s="1270"/>
      <c r="L57" s="1270"/>
      <c r="M57" s="1270"/>
      <c r="N57" s="1270"/>
      <c r="AM57" s="364"/>
      <c r="AN57" s="1266"/>
      <c r="AO57" s="1266"/>
      <c r="AP57" s="1266"/>
      <c r="AQ57" s="1266"/>
      <c r="AR57" s="1266"/>
      <c r="AS57" s="1266"/>
      <c r="AT57" s="1266"/>
      <c r="AU57" s="1266"/>
      <c r="AV57" s="1266"/>
      <c r="AW57" s="1266"/>
      <c r="AX57" s="1266"/>
      <c r="AY57" s="1266"/>
      <c r="AZ57" s="1266"/>
      <c r="BA57" s="1266"/>
      <c r="BB57" s="1267" t="s">
        <v>586</v>
      </c>
      <c r="BC57" s="1267"/>
      <c r="BD57" s="1267"/>
      <c r="BE57" s="1267"/>
      <c r="BF57" s="1267"/>
      <c r="BG57" s="1267"/>
      <c r="BH57" s="1267"/>
      <c r="BI57" s="1267"/>
      <c r="BJ57" s="1267"/>
      <c r="BK57" s="1267"/>
      <c r="BL57" s="1267"/>
      <c r="BM57" s="1267"/>
      <c r="BN57" s="1267"/>
      <c r="BO57" s="1267"/>
      <c r="BP57" s="1268">
        <v>60.9</v>
      </c>
      <c r="BQ57" s="1268"/>
      <c r="BR57" s="1268"/>
      <c r="BS57" s="1268"/>
      <c r="BT57" s="1268"/>
      <c r="BU57" s="1268"/>
      <c r="BV57" s="1268"/>
      <c r="BW57" s="1268"/>
      <c r="BX57" s="1268">
        <v>61.9</v>
      </c>
      <c r="BY57" s="1268"/>
      <c r="BZ57" s="1268"/>
      <c r="CA57" s="1268"/>
      <c r="CB57" s="1268"/>
      <c r="CC57" s="1268"/>
      <c r="CD57" s="1268"/>
      <c r="CE57" s="1268"/>
      <c r="CF57" s="1268">
        <v>62.5</v>
      </c>
      <c r="CG57" s="1268"/>
      <c r="CH57" s="1268"/>
      <c r="CI57" s="1268"/>
      <c r="CJ57" s="1268"/>
      <c r="CK57" s="1268"/>
      <c r="CL57" s="1268"/>
      <c r="CM57" s="1268"/>
      <c r="CN57" s="1268">
        <v>63.5</v>
      </c>
      <c r="CO57" s="1268"/>
      <c r="CP57" s="1268"/>
      <c r="CQ57" s="1268"/>
      <c r="CR57" s="1268"/>
      <c r="CS57" s="1268"/>
      <c r="CT57" s="1268"/>
      <c r="CU57" s="1268"/>
      <c r="CV57" s="1268">
        <v>63.8</v>
      </c>
      <c r="CW57" s="1268"/>
      <c r="CX57" s="1268"/>
      <c r="CY57" s="1268"/>
      <c r="CZ57" s="1268"/>
      <c r="DA57" s="1268"/>
      <c r="DB57" s="1268"/>
      <c r="DC57" s="1268"/>
      <c r="DD57" s="390"/>
      <c r="DE57" s="385"/>
    </row>
    <row r="58" spans="1:109" s="379" customFormat="1" ht="13" x14ac:dyDescent="0.2">
      <c r="A58" s="364"/>
      <c r="B58" s="385"/>
      <c r="G58" s="1262"/>
      <c r="H58" s="1262"/>
      <c r="I58" s="1272"/>
      <c r="J58" s="1272"/>
      <c r="K58" s="1270"/>
      <c r="L58" s="1270"/>
      <c r="M58" s="1270"/>
      <c r="N58" s="1270"/>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585</v>
      </c>
    </row>
    <row r="64" spans="1:109" ht="13" x14ac:dyDescent="0.2">
      <c r="B64" s="365"/>
      <c r="G64" s="380"/>
      <c r="I64" s="382"/>
      <c r="J64" s="382"/>
      <c r="K64" s="382"/>
      <c r="L64" s="382"/>
      <c r="M64" s="382"/>
      <c r="N64" s="381"/>
      <c r="AM64" s="380"/>
      <c r="AN64" s="380" t="s">
        <v>584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3" t="s">
        <v>588</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583</v>
      </c>
    </row>
    <row r="72" spans="2:107" ht="13" x14ac:dyDescent="0.2">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531</v>
      </c>
      <c r="BQ72" s="1266"/>
      <c r="BR72" s="1266"/>
      <c r="BS72" s="1266"/>
      <c r="BT72" s="1266"/>
      <c r="BU72" s="1266"/>
      <c r="BV72" s="1266"/>
      <c r="BW72" s="1266"/>
      <c r="BX72" s="1266" t="s">
        <v>532</v>
      </c>
      <c r="BY72" s="1266"/>
      <c r="BZ72" s="1266"/>
      <c r="CA72" s="1266"/>
      <c r="CB72" s="1266"/>
      <c r="CC72" s="1266"/>
      <c r="CD72" s="1266"/>
      <c r="CE72" s="1266"/>
      <c r="CF72" s="1266" t="s">
        <v>533</v>
      </c>
      <c r="CG72" s="1266"/>
      <c r="CH72" s="1266"/>
      <c r="CI72" s="1266"/>
      <c r="CJ72" s="1266"/>
      <c r="CK72" s="1266"/>
      <c r="CL72" s="1266"/>
      <c r="CM72" s="1266"/>
      <c r="CN72" s="1266" t="s">
        <v>534</v>
      </c>
      <c r="CO72" s="1266"/>
      <c r="CP72" s="1266"/>
      <c r="CQ72" s="1266"/>
      <c r="CR72" s="1266"/>
      <c r="CS72" s="1266"/>
      <c r="CT72" s="1266"/>
      <c r="CU72" s="1266"/>
      <c r="CV72" s="1266" t="s">
        <v>535</v>
      </c>
      <c r="CW72" s="1266"/>
      <c r="CX72" s="1266"/>
      <c r="CY72" s="1266"/>
      <c r="CZ72" s="1266"/>
      <c r="DA72" s="1266"/>
      <c r="DB72" s="1266"/>
      <c r="DC72" s="1266"/>
    </row>
    <row r="73" spans="2:107" ht="13" x14ac:dyDescent="0.2">
      <c r="B73" s="365"/>
      <c r="G73" s="1269"/>
      <c r="H73" s="1269"/>
      <c r="I73" s="1269"/>
      <c r="J73" s="1269"/>
      <c r="K73" s="1273"/>
      <c r="L73" s="1273"/>
      <c r="M73" s="1273"/>
      <c r="N73" s="1273"/>
      <c r="AM73" s="371"/>
      <c r="AN73" s="1267" t="s">
        <v>582</v>
      </c>
      <c r="AO73" s="1267"/>
      <c r="AP73" s="1267"/>
      <c r="AQ73" s="1267"/>
      <c r="AR73" s="1267"/>
      <c r="AS73" s="1267"/>
      <c r="AT73" s="1267"/>
      <c r="AU73" s="1267"/>
      <c r="AV73" s="1267"/>
      <c r="AW73" s="1267"/>
      <c r="AX73" s="1267"/>
      <c r="AY73" s="1267"/>
      <c r="AZ73" s="1267"/>
      <c r="BA73" s="1267"/>
      <c r="BB73" s="1267" t="s">
        <v>580</v>
      </c>
      <c r="BC73" s="1267"/>
      <c r="BD73" s="1267"/>
      <c r="BE73" s="1267"/>
      <c r="BF73" s="1267"/>
      <c r="BG73" s="1267"/>
      <c r="BH73" s="1267"/>
      <c r="BI73" s="1267"/>
      <c r="BJ73" s="1267"/>
      <c r="BK73" s="1267"/>
      <c r="BL73" s="1267"/>
      <c r="BM73" s="1267"/>
      <c r="BN73" s="1267"/>
      <c r="BO73" s="1267"/>
      <c r="BP73" s="1268"/>
      <c r="BQ73" s="1268"/>
      <c r="BR73" s="1268"/>
      <c r="BS73" s="1268"/>
      <c r="BT73" s="1268"/>
      <c r="BU73" s="1268"/>
      <c r="BV73" s="1268"/>
      <c r="BW73" s="1268"/>
      <c r="BX73" s="1268"/>
      <c r="BY73" s="1268"/>
      <c r="BZ73" s="1268"/>
      <c r="CA73" s="1268"/>
      <c r="CB73" s="1268"/>
      <c r="CC73" s="1268"/>
      <c r="CD73" s="1268"/>
      <c r="CE73" s="1268"/>
      <c r="CF73" s="1268"/>
      <c r="CG73" s="1268"/>
      <c r="CH73" s="1268"/>
      <c r="CI73" s="1268"/>
      <c r="CJ73" s="1268"/>
      <c r="CK73" s="1268"/>
      <c r="CL73" s="1268"/>
      <c r="CM73" s="1268"/>
      <c r="CN73" s="1268"/>
      <c r="CO73" s="1268"/>
      <c r="CP73" s="1268"/>
      <c r="CQ73" s="1268"/>
      <c r="CR73" s="1268"/>
      <c r="CS73" s="1268"/>
      <c r="CT73" s="1268"/>
      <c r="CU73" s="1268"/>
      <c r="CV73" s="1268"/>
      <c r="CW73" s="1268"/>
      <c r="CX73" s="1268"/>
      <c r="CY73" s="1268"/>
      <c r="CZ73" s="1268"/>
      <c r="DA73" s="1268"/>
      <c r="DB73" s="1268"/>
      <c r="DC73" s="1268"/>
    </row>
    <row r="74" spans="2:107" ht="13" x14ac:dyDescent="0.2">
      <c r="B74" s="365"/>
      <c r="G74" s="1269"/>
      <c r="H74" s="1269"/>
      <c r="I74" s="1269"/>
      <c r="J74" s="1269"/>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 x14ac:dyDescent="0.2">
      <c r="B75" s="365"/>
      <c r="G75" s="1269"/>
      <c r="H75" s="1269"/>
      <c r="I75" s="1262"/>
      <c r="J75" s="1262"/>
      <c r="K75" s="1270"/>
      <c r="L75" s="1270"/>
      <c r="M75" s="1270"/>
      <c r="N75" s="1270"/>
      <c r="AM75" s="371"/>
      <c r="AN75" s="1267"/>
      <c r="AO75" s="1267"/>
      <c r="AP75" s="1267"/>
      <c r="AQ75" s="1267"/>
      <c r="AR75" s="1267"/>
      <c r="AS75" s="1267"/>
      <c r="AT75" s="1267"/>
      <c r="AU75" s="1267"/>
      <c r="AV75" s="1267"/>
      <c r="AW75" s="1267"/>
      <c r="AX75" s="1267"/>
      <c r="AY75" s="1267"/>
      <c r="AZ75" s="1267"/>
      <c r="BA75" s="1267"/>
      <c r="BB75" s="1267" t="s">
        <v>579</v>
      </c>
      <c r="BC75" s="1267"/>
      <c r="BD75" s="1267"/>
      <c r="BE75" s="1267"/>
      <c r="BF75" s="1267"/>
      <c r="BG75" s="1267"/>
      <c r="BH75" s="1267"/>
      <c r="BI75" s="1267"/>
      <c r="BJ75" s="1267"/>
      <c r="BK75" s="1267"/>
      <c r="BL75" s="1267"/>
      <c r="BM75" s="1267"/>
      <c r="BN75" s="1267"/>
      <c r="BO75" s="1267"/>
      <c r="BP75" s="1268">
        <v>4.2</v>
      </c>
      <c r="BQ75" s="1268"/>
      <c r="BR75" s="1268"/>
      <c r="BS75" s="1268"/>
      <c r="BT75" s="1268"/>
      <c r="BU75" s="1268"/>
      <c r="BV75" s="1268"/>
      <c r="BW75" s="1268"/>
      <c r="BX75" s="1268">
        <v>2.5</v>
      </c>
      <c r="BY75" s="1268"/>
      <c r="BZ75" s="1268"/>
      <c r="CA75" s="1268"/>
      <c r="CB75" s="1268"/>
      <c r="CC75" s="1268"/>
      <c r="CD75" s="1268"/>
      <c r="CE75" s="1268"/>
      <c r="CF75" s="1268">
        <v>1.9</v>
      </c>
      <c r="CG75" s="1268"/>
      <c r="CH75" s="1268"/>
      <c r="CI75" s="1268"/>
      <c r="CJ75" s="1268"/>
      <c r="CK75" s="1268"/>
      <c r="CL75" s="1268"/>
      <c r="CM75" s="1268"/>
      <c r="CN75" s="1268">
        <v>2.8</v>
      </c>
      <c r="CO75" s="1268"/>
      <c r="CP75" s="1268"/>
      <c r="CQ75" s="1268"/>
      <c r="CR75" s="1268"/>
      <c r="CS75" s="1268"/>
      <c r="CT75" s="1268"/>
      <c r="CU75" s="1268"/>
      <c r="CV75" s="1268">
        <v>3.3</v>
      </c>
      <c r="CW75" s="1268"/>
      <c r="CX75" s="1268"/>
      <c r="CY75" s="1268"/>
      <c r="CZ75" s="1268"/>
      <c r="DA75" s="1268"/>
      <c r="DB75" s="1268"/>
      <c r="DC75" s="1268"/>
    </row>
    <row r="76" spans="2:107" ht="13" x14ac:dyDescent="0.2">
      <c r="B76" s="365"/>
      <c r="G76" s="1269"/>
      <c r="H76" s="1269"/>
      <c r="I76" s="1262"/>
      <c r="J76" s="1262"/>
      <c r="K76" s="1270"/>
      <c r="L76" s="1270"/>
      <c r="M76" s="1270"/>
      <c r="N76" s="1270"/>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 x14ac:dyDescent="0.2">
      <c r="B77" s="365"/>
      <c r="G77" s="1262"/>
      <c r="H77" s="1262"/>
      <c r="I77" s="1262"/>
      <c r="J77" s="1262"/>
      <c r="K77" s="1273"/>
      <c r="L77" s="1273"/>
      <c r="M77" s="1273"/>
      <c r="N77" s="1273"/>
      <c r="AN77" s="1266" t="s">
        <v>581</v>
      </c>
      <c r="AO77" s="1266"/>
      <c r="AP77" s="1266"/>
      <c r="AQ77" s="1266"/>
      <c r="AR77" s="1266"/>
      <c r="AS77" s="1266"/>
      <c r="AT77" s="1266"/>
      <c r="AU77" s="1266"/>
      <c r="AV77" s="1266"/>
      <c r="AW77" s="1266"/>
      <c r="AX77" s="1266"/>
      <c r="AY77" s="1266"/>
      <c r="AZ77" s="1266"/>
      <c r="BA77" s="1266"/>
      <c r="BB77" s="1267" t="s">
        <v>580</v>
      </c>
      <c r="BC77" s="1267"/>
      <c r="BD77" s="1267"/>
      <c r="BE77" s="1267"/>
      <c r="BF77" s="1267"/>
      <c r="BG77" s="1267"/>
      <c r="BH77" s="1267"/>
      <c r="BI77" s="1267"/>
      <c r="BJ77" s="1267"/>
      <c r="BK77" s="1267"/>
      <c r="BL77" s="1267"/>
      <c r="BM77" s="1267"/>
      <c r="BN77" s="1267"/>
      <c r="BO77" s="1267"/>
      <c r="BP77" s="1268">
        <v>19</v>
      </c>
      <c r="BQ77" s="1268"/>
      <c r="BR77" s="1268"/>
      <c r="BS77" s="1268"/>
      <c r="BT77" s="1268"/>
      <c r="BU77" s="1268"/>
      <c r="BV77" s="1268"/>
      <c r="BW77" s="1268"/>
      <c r="BX77" s="1268">
        <v>18</v>
      </c>
      <c r="BY77" s="1268"/>
      <c r="BZ77" s="1268"/>
      <c r="CA77" s="1268"/>
      <c r="CB77" s="1268"/>
      <c r="CC77" s="1268"/>
      <c r="CD77" s="1268"/>
      <c r="CE77" s="1268"/>
      <c r="CF77" s="1268">
        <v>13.1</v>
      </c>
      <c r="CG77" s="1268"/>
      <c r="CH77" s="1268"/>
      <c r="CI77" s="1268"/>
      <c r="CJ77" s="1268"/>
      <c r="CK77" s="1268"/>
      <c r="CL77" s="1268"/>
      <c r="CM77" s="1268"/>
      <c r="CN77" s="1268">
        <v>10.9</v>
      </c>
      <c r="CO77" s="1268"/>
      <c r="CP77" s="1268"/>
      <c r="CQ77" s="1268"/>
      <c r="CR77" s="1268"/>
      <c r="CS77" s="1268"/>
      <c r="CT77" s="1268"/>
      <c r="CU77" s="1268"/>
      <c r="CV77" s="1268">
        <v>13.6</v>
      </c>
      <c r="CW77" s="1268"/>
      <c r="CX77" s="1268"/>
      <c r="CY77" s="1268"/>
      <c r="CZ77" s="1268"/>
      <c r="DA77" s="1268"/>
      <c r="DB77" s="1268"/>
      <c r="DC77" s="1268"/>
    </row>
    <row r="78" spans="2:107" ht="13" x14ac:dyDescent="0.2">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 x14ac:dyDescent="0.2">
      <c r="B79" s="365"/>
      <c r="G79" s="1262"/>
      <c r="H79" s="1262"/>
      <c r="I79" s="1272"/>
      <c r="J79" s="1272"/>
      <c r="K79" s="1274"/>
      <c r="L79" s="1274"/>
      <c r="M79" s="1274"/>
      <c r="N79" s="1274"/>
      <c r="AN79" s="1266"/>
      <c r="AO79" s="1266"/>
      <c r="AP79" s="1266"/>
      <c r="AQ79" s="1266"/>
      <c r="AR79" s="1266"/>
      <c r="AS79" s="1266"/>
      <c r="AT79" s="1266"/>
      <c r="AU79" s="1266"/>
      <c r="AV79" s="1266"/>
      <c r="AW79" s="1266"/>
      <c r="AX79" s="1266"/>
      <c r="AY79" s="1266"/>
      <c r="AZ79" s="1266"/>
      <c r="BA79" s="1266"/>
      <c r="BB79" s="1267" t="s">
        <v>579</v>
      </c>
      <c r="BC79" s="1267"/>
      <c r="BD79" s="1267"/>
      <c r="BE79" s="1267"/>
      <c r="BF79" s="1267"/>
      <c r="BG79" s="1267"/>
      <c r="BH79" s="1267"/>
      <c r="BI79" s="1267"/>
      <c r="BJ79" s="1267"/>
      <c r="BK79" s="1267"/>
      <c r="BL79" s="1267"/>
      <c r="BM79" s="1267"/>
      <c r="BN79" s="1267"/>
      <c r="BO79" s="1267"/>
      <c r="BP79" s="1268">
        <v>3.6</v>
      </c>
      <c r="BQ79" s="1268"/>
      <c r="BR79" s="1268"/>
      <c r="BS79" s="1268"/>
      <c r="BT79" s="1268"/>
      <c r="BU79" s="1268"/>
      <c r="BV79" s="1268"/>
      <c r="BW79" s="1268"/>
      <c r="BX79" s="1268">
        <v>3.5</v>
      </c>
      <c r="BY79" s="1268"/>
      <c r="BZ79" s="1268"/>
      <c r="CA79" s="1268"/>
      <c r="CB79" s="1268"/>
      <c r="CC79" s="1268"/>
      <c r="CD79" s="1268"/>
      <c r="CE79" s="1268"/>
      <c r="CF79" s="1268">
        <v>3.6</v>
      </c>
      <c r="CG79" s="1268"/>
      <c r="CH79" s="1268"/>
      <c r="CI79" s="1268"/>
      <c r="CJ79" s="1268"/>
      <c r="CK79" s="1268"/>
      <c r="CL79" s="1268"/>
      <c r="CM79" s="1268"/>
      <c r="CN79" s="1268">
        <v>4</v>
      </c>
      <c r="CO79" s="1268"/>
      <c r="CP79" s="1268"/>
      <c r="CQ79" s="1268"/>
      <c r="CR79" s="1268"/>
      <c r="CS79" s="1268"/>
      <c r="CT79" s="1268"/>
      <c r="CU79" s="1268"/>
      <c r="CV79" s="1268">
        <v>4.3</v>
      </c>
      <c r="CW79" s="1268"/>
      <c r="CX79" s="1268"/>
      <c r="CY79" s="1268"/>
      <c r="CZ79" s="1268"/>
      <c r="DA79" s="1268"/>
      <c r="DB79" s="1268"/>
      <c r="DC79" s="1268"/>
    </row>
    <row r="80" spans="2:107" ht="13" x14ac:dyDescent="0.2">
      <c r="B80" s="365"/>
      <c r="G80" s="1262"/>
      <c r="H80" s="1262"/>
      <c r="I80" s="1272"/>
      <c r="J80" s="1272"/>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5EKZzLweURKUwCnldWBcq/7qBSCkaajHV9QeBID/fUpLeISb4emJho0EtcWOE5cWAXgLNBBRe/maEcYQaTfYqg==" saltValue="EOmJn76ZQoczUiyanayP9A=="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76A53-D0E1-4C98-B24A-EDFBF9BA6CD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481</v>
      </c>
    </row>
  </sheetData>
  <sheetProtection algorithmName="SHA-512" hashValue="+jZug/xB6vbAc88p502aksTrd4PGweybSeO6N+Ggm4C6jC8r5Dl91FylrNOJRNsGK+anWvkqQou1yztaAG6Sbg==" saltValue="PrSgMPm10dYdxr4uqXYTz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AEE1E-B16B-474C-A96C-B027EC7920A5}">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481</v>
      </c>
    </row>
  </sheetData>
  <sheetProtection algorithmName="SHA-512" hashValue="+xwPXh9X2t2YpYs432pTx34Yo66NDuAn6V7ZBLYA6QxG03ZxhH4SAgfTMlIQljo4TNhUbnnnZ/n8u7sGfWX3eg==" saltValue="hwUXAvQR10oSCMitO1Ah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0" customWidth="1"/>
    <col min="2" max="8" width="13.36328125" style="140" customWidth="1"/>
    <col min="9" max="16384" width="11.08984375" style="140"/>
  </cols>
  <sheetData>
    <row r="1" spans="1:8" x14ac:dyDescent="0.2">
      <c r="A1" s="134"/>
      <c r="B1" s="135"/>
      <c r="C1" s="136"/>
      <c r="D1" s="137"/>
      <c r="E1" s="138"/>
      <c r="F1" s="138"/>
      <c r="G1" s="138"/>
      <c r="H1" s="139"/>
    </row>
    <row r="2" spans="1:8" x14ac:dyDescent="0.2">
      <c r="A2" s="141"/>
      <c r="B2" s="142"/>
      <c r="C2" s="143"/>
      <c r="D2" s="144" t="s">
        <v>50</v>
      </c>
      <c r="E2" s="145"/>
      <c r="F2" s="146" t="s">
        <v>530</v>
      </c>
      <c r="G2" s="147"/>
      <c r="H2" s="148"/>
    </row>
    <row r="3" spans="1:8" x14ac:dyDescent="0.2">
      <c r="A3" s="144" t="s">
        <v>523</v>
      </c>
      <c r="B3" s="149"/>
      <c r="C3" s="150"/>
      <c r="D3" s="151">
        <v>72638</v>
      </c>
      <c r="E3" s="152"/>
      <c r="F3" s="153">
        <v>46035</v>
      </c>
      <c r="G3" s="154"/>
      <c r="H3" s="155"/>
    </row>
    <row r="4" spans="1:8" x14ac:dyDescent="0.2">
      <c r="A4" s="156"/>
      <c r="B4" s="157"/>
      <c r="C4" s="158"/>
      <c r="D4" s="159">
        <v>39090</v>
      </c>
      <c r="E4" s="160"/>
      <c r="F4" s="161">
        <v>25158</v>
      </c>
      <c r="G4" s="162"/>
      <c r="H4" s="163"/>
    </row>
    <row r="5" spans="1:8" x14ac:dyDescent="0.2">
      <c r="A5" s="144" t="s">
        <v>525</v>
      </c>
      <c r="B5" s="149"/>
      <c r="C5" s="150"/>
      <c r="D5" s="151">
        <v>54621</v>
      </c>
      <c r="E5" s="152"/>
      <c r="F5" s="153">
        <v>43261</v>
      </c>
      <c r="G5" s="154"/>
      <c r="H5" s="155"/>
    </row>
    <row r="6" spans="1:8" x14ac:dyDescent="0.2">
      <c r="A6" s="156"/>
      <c r="B6" s="157"/>
      <c r="C6" s="158"/>
      <c r="D6" s="159">
        <v>35790</v>
      </c>
      <c r="E6" s="160"/>
      <c r="F6" s="161">
        <v>24721</v>
      </c>
      <c r="G6" s="162"/>
      <c r="H6" s="163"/>
    </row>
    <row r="7" spans="1:8" x14ac:dyDescent="0.2">
      <c r="A7" s="144" t="s">
        <v>526</v>
      </c>
      <c r="B7" s="149"/>
      <c r="C7" s="150"/>
      <c r="D7" s="151">
        <v>49426</v>
      </c>
      <c r="E7" s="152"/>
      <c r="F7" s="153">
        <v>40626</v>
      </c>
      <c r="G7" s="154"/>
      <c r="H7" s="155"/>
    </row>
    <row r="8" spans="1:8" x14ac:dyDescent="0.2">
      <c r="A8" s="156"/>
      <c r="B8" s="157"/>
      <c r="C8" s="158"/>
      <c r="D8" s="159">
        <v>31779</v>
      </c>
      <c r="E8" s="160"/>
      <c r="F8" s="161">
        <v>24279</v>
      </c>
      <c r="G8" s="162"/>
      <c r="H8" s="163"/>
    </row>
    <row r="9" spans="1:8" x14ac:dyDescent="0.2">
      <c r="A9" s="144" t="s">
        <v>527</v>
      </c>
      <c r="B9" s="149"/>
      <c r="C9" s="150"/>
      <c r="D9" s="151">
        <v>64986</v>
      </c>
      <c r="E9" s="152"/>
      <c r="F9" s="153">
        <v>46133</v>
      </c>
      <c r="G9" s="154"/>
      <c r="H9" s="155"/>
    </row>
    <row r="10" spans="1:8" x14ac:dyDescent="0.2">
      <c r="A10" s="156"/>
      <c r="B10" s="157"/>
      <c r="C10" s="158"/>
      <c r="D10" s="159">
        <v>34233</v>
      </c>
      <c r="E10" s="160"/>
      <c r="F10" s="161">
        <v>27280</v>
      </c>
      <c r="G10" s="162"/>
      <c r="H10" s="163"/>
    </row>
    <row r="11" spans="1:8" x14ac:dyDescent="0.2">
      <c r="A11" s="144" t="s">
        <v>528</v>
      </c>
      <c r="B11" s="149"/>
      <c r="C11" s="150"/>
      <c r="D11" s="151">
        <v>55315</v>
      </c>
      <c r="E11" s="152"/>
      <c r="F11" s="153">
        <v>49174</v>
      </c>
      <c r="G11" s="154"/>
      <c r="H11" s="155"/>
    </row>
    <row r="12" spans="1:8" x14ac:dyDescent="0.2">
      <c r="A12" s="156"/>
      <c r="B12" s="157"/>
      <c r="C12" s="164"/>
      <c r="D12" s="159">
        <v>28973</v>
      </c>
      <c r="E12" s="160"/>
      <c r="F12" s="161">
        <v>29896</v>
      </c>
      <c r="G12" s="162"/>
      <c r="H12" s="163"/>
    </row>
    <row r="13" spans="1:8" x14ac:dyDescent="0.2">
      <c r="A13" s="144"/>
      <c r="B13" s="149"/>
      <c r="C13" s="165"/>
      <c r="D13" s="166">
        <v>59397</v>
      </c>
      <c r="E13" s="167"/>
      <c r="F13" s="168">
        <v>45046</v>
      </c>
      <c r="G13" s="169"/>
      <c r="H13" s="155"/>
    </row>
    <row r="14" spans="1:8" x14ac:dyDescent="0.2">
      <c r="A14" s="156"/>
      <c r="B14" s="157"/>
      <c r="C14" s="158"/>
      <c r="D14" s="159">
        <v>33973</v>
      </c>
      <c r="E14" s="160"/>
      <c r="F14" s="161">
        <v>26267</v>
      </c>
      <c r="G14" s="162"/>
      <c r="H14" s="163"/>
    </row>
    <row r="17" spans="1:11" x14ac:dyDescent="0.2">
      <c r="A17" s="140" t="s">
        <v>51</v>
      </c>
    </row>
    <row r="18" spans="1:11" x14ac:dyDescent="0.2">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x14ac:dyDescent="0.2">
      <c r="A19" s="170" t="s">
        <v>52</v>
      </c>
      <c r="B19" s="170">
        <f>ROUND(VALUE(SUBSTITUTE(実質収支比率等に係る経年分析!F$48,"▲","-")),2)</f>
        <v>3</v>
      </c>
      <c r="C19" s="170">
        <f>ROUND(VALUE(SUBSTITUTE(実質収支比率等に係る経年分析!G$48,"▲","-")),2)</f>
        <v>5.63</v>
      </c>
      <c r="D19" s="170">
        <f>ROUND(VALUE(SUBSTITUTE(実質収支比率等に係る経年分析!H$48,"▲","-")),2)</f>
        <v>10.98</v>
      </c>
      <c r="E19" s="170">
        <f>ROUND(VALUE(SUBSTITUTE(実質収支比率等に係る経年分析!I$48,"▲","-")),2)</f>
        <v>5.54</v>
      </c>
      <c r="F19" s="170">
        <f>ROUND(VALUE(SUBSTITUTE(実質収支比率等に係る経年分析!J$48,"▲","-")),2)</f>
        <v>4.3499999999999996</v>
      </c>
    </row>
    <row r="20" spans="1:11" x14ac:dyDescent="0.2">
      <c r="A20" s="170" t="s">
        <v>53</v>
      </c>
      <c r="B20" s="170">
        <f>ROUND(VALUE(SUBSTITUTE(実質収支比率等に係る経年分析!F$47,"▲","-")),2)</f>
        <v>14.51</v>
      </c>
      <c r="C20" s="170">
        <f>ROUND(VALUE(SUBSTITUTE(実質収支比率等に係る経年分析!G$47,"▲","-")),2)</f>
        <v>18.45</v>
      </c>
      <c r="D20" s="170">
        <f>ROUND(VALUE(SUBSTITUTE(実質収支比率等に係る経年分析!H$47,"▲","-")),2)</f>
        <v>17.989999999999998</v>
      </c>
      <c r="E20" s="170">
        <f>ROUND(VALUE(SUBSTITUTE(実質収支比率等に係る経年分析!I$47,"▲","-")),2)</f>
        <v>18.57</v>
      </c>
      <c r="F20" s="170">
        <f>ROUND(VALUE(SUBSTITUTE(実質収支比率等に係る経年分析!J$47,"▲","-")),2)</f>
        <v>18.66</v>
      </c>
    </row>
    <row r="21" spans="1:11" x14ac:dyDescent="0.2">
      <c r="A21" s="170" t="s">
        <v>54</v>
      </c>
      <c r="B21" s="170">
        <f>IF(ISNUMBER(VALUE(SUBSTITUTE(実質収支比率等に係る経年分析!F$49,"▲","-"))),ROUND(VALUE(SUBSTITUTE(実質収支比率等に係る経年分析!F$49,"▲","-")),2),NA())</f>
        <v>1.0900000000000001</v>
      </c>
      <c r="C21" s="170">
        <f>IF(ISNUMBER(VALUE(SUBSTITUTE(実質収支比率等に係る経年分析!G$49,"▲","-"))),ROUND(VALUE(SUBSTITUTE(実質収支比率等に係る経年分析!G$49,"▲","-")),2),NA())</f>
        <v>4.3099999999999996</v>
      </c>
      <c r="D21" s="170">
        <f>IF(ISNUMBER(VALUE(SUBSTITUTE(実質収支比率等に係る経年分析!H$49,"▲","-"))),ROUND(VALUE(SUBSTITUTE(実質収支比率等に係る経年分析!H$49,"▲","-")),2),NA())</f>
        <v>3.82</v>
      </c>
      <c r="E21" s="170">
        <f>IF(ISNUMBER(VALUE(SUBSTITUTE(実質収支比率等に係る経年分析!I$49,"▲","-"))),ROUND(VALUE(SUBSTITUTE(実質収支比率等に係る経年分析!I$49,"▲","-")),2),NA())</f>
        <v>-5.0599999999999996</v>
      </c>
      <c r="F21" s="170">
        <f>IF(ISNUMBER(VALUE(SUBSTITUTE(実質収支比率等に係る経年分析!J$49,"▲","-"))),ROUND(VALUE(SUBSTITUTE(実質収支比率等に係る経年分析!J$49,"▲","-")),2),NA())</f>
        <v>0.39</v>
      </c>
    </row>
    <row r="24" spans="1:11" x14ac:dyDescent="0.2">
      <c r="A24" s="140" t="s">
        <v>55</v>
      </c>
    </row>
    <row r="25" spans="1:11" x14ac:dyDescent="0.2">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x14ac:dyDescent="0.2">
      <c r="A26" s="171"/>
      <c r="B26" s="171" t="s">
        <v>56</v>
      </c>
      <c r="C26" s="171" t="s">
        <v>57</v>
      </c>
      <c r="D26" s="171" t="s">
        <v>56</v>
      </c>
      <c r="E26" s="171" t="s">
        <v>57</v>
      </c>
      <c r="F26" s="171" t="s">
        <v>56</v>
      </c>
      <c r="G26" s="171" t="s">
        <v>57</v>
      </c>
      <c r="H26" s="171" t="s">
        <v>56</v>
      </c>
      <c r="I26" s="171" t="s">
        <v>57</v>
      </c>
      <c r="J26" s="171" t="s">
        <v>56</v>
      </c>
      <c r="K26" s="171" t="s">
        <v>57</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0.09</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0.12</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0.12</v>
      </c>
      <c r="H27" s="171" t="e">
        <f>IF(ROUND(VALUE(SUBSTITUTE(連結実質赤字比率に係る赤字・黒字の構成分析!I$43,"▲", "-")), 2) &lt; 0, ABS(ROUND(VALUE(SUBSTITUTE(連結実質赤字比率に係る赤字・黒字の構成分析!I$43,"▲", "-")), 2)), NA())</f>
        <v>#N/A</v>
      </c>
      <c r="I27" s="171">
        <f>IF(ROUND(VALUE(SUBSTITUTE(連結実質赤字比率に係る赤字・黒字の構成分析!I$43,"▲", "-")), 2) &gt;= 0, ABS(ROUND(VALUE(SUBSTITUTE(連結実質赤字比率に係る赤字・黒字の構成分析!I$43,"▲", "-")), 2)), NA())</f>
        <v>0.16</v>
      </c>
      <c r="J27" s="171" t="e">
        <f>IF(ROUND(VALUE(SUBSTITUTE(連結実質赤字比率に係る赤字・黒字の構成分析!J$43,"▲", "-")), 2) &lt; 0, ABS(ROUND(VALUE(SUBSTITUTE(連結実質赤字比率に係る赤字・黒字の構成分析!J$43,"▲", "-")), 2)), NA())</f>
        <v>#N/A</v>
      </c>
      <c r="K27" s="171">
        <f>IF(ROUND(VALUE(SUBSTITUTE(連結実質赤字比率に係る赤字・黒字の構成分析!J$43,"▲", "-")), 2) &gt;= 0, ABS(ROUND(VALUE(SUBSTITUTE(連結実質赤字比率に係る赤字・黒字の構成分析!J$43,"▲", "-")), 2)), NA())</f>
        <v>0.45</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国民健康保険特別会計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0.19</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0.37</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0.56000000000000005</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0.52</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0.43</v>
      </c>
    </row>
    <row r="30" spans="1:11" x14ac:dyDescent="0.2">
      <c r="A30" s="171" t="str">
        <f>IF(連結実質赤字比率に係る赤字・黒字の構成分析!C$40="",NA(),連結実質赤字比率に係る赤字・黒字の構成分析!C$40)</f>
        <v>介護保険特別会計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1.26</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1.41</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1.1399999999999999</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1.6</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0.95</v>
      </c>
    </row>
    <row r="31" spans="1:11" x14ac:dyDescent="0.2">
      <c r="A31" s="171" t="str">
        <f>IF(連結実質赤字比率に係る赤字・黒字の構成分析!C$39="",NA(),連結実質赤字比率に係る赤字・黒字の構成分析!C$39)</f>
        <v>競輪事業特別会計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1.34</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1.94</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2.14</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2</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2.0099999999999998</v>
      </c>
    </row>
    <row r="32" spans="1:11" x14ac:dyDescent="0.2">
      <c r="A32" s="171" t="str">
        <f>IF(連結実質赤字比率に係る赤字・黒字の構成分析!C$38="",NA(),連結実質赤字比率に係る赤字・黒字の構成分析!C$38)</f>
        <v>水道事業会計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5.17</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5.43</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3.89</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3.59</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3.04</v>
      </c>
    </row>
    <row r="33" spans="1:16" x14ac:dyDescent="0.2">
      <c r="A33" s="171" t="str">
        <f>IF(連結実質赤字比率に係る赤字・黒字の構成分析!C$37="",NA(),連結実質赤字比率に係る赤字・黒字の構成分析!C$37)</f>
        <v>下水道事業会計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3.38</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3.43</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3.28</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4.04</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4.41</v>
      </c>
    </row>
    <row r="34" spans="1:16" x14ac:dyDescent="0.2">
      <c r="A34" s="171" t="str">
        <f>IF(連結実質赤字比率に係る赤字・黒字の構成分析!C$36="",NA(),連結実質赤字比率に係る赤字・黒字の構成分析!C$36)</f>
        <v>一般会計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2.96</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5.59</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10.96</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6.09</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4.9800000000000004</v>
      </c>
    </row>
    <row r="35" spans="1:16" x14ac:dyDescent="0.2">
      <c r="A35" s="171" t="str">
        <f>IF(連結実質赤字比率に係る赤字・黒字の構成分析!C$35="",NA(),連結実質赤字比率に係る赤字・黒字の構成分析!C$35)</f>
        <v>病院事業会計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13</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14.01</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14.26</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14.43</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12.58</v>
      </c>
    </row>
    <row r="36" spans="1:16" x14ac:dyDescent="0.2">
      <c r="A36" s="171" t="str">
        <f>IF(連結実質赤字比率に係る赤字・黒字の構成分析!C$34="",NA(),連結実質赤字比率に係る赤字・黒字の構成分析!C$34)</f>
        <v>都市下水路想定特別会計</v>
      </c>
      <c r="B36" s="171" t="e">
        <f>IF(ROUND(VALUE(SUBSTITUTE(連結実質赤字比率に係る赤字・黒字の構成分析!F$34,"▲", "-")), 2) &lt; 0, ABS(ROUND(VALUE(SUBSTITUTE(連結実質赤字比率に係る赤字・黒字の構成分析!F$34,"▲", "-")), 2)), NA())</f>
        <v>#VALUE!</v>
      </c>
      <c r="C36" s="171" t="e">
        <f>IF(ROUND(VALUE(SUBSTITUTE(連結実質赤字比率に係る赤字・黒字の構成分析!F$34,"▲", "-")), 2) &gt;= 0, ABS(ROUND(VALUE(SUBSTITUTE(連結実質赤字比率に係る赤字・黒字の構成分析!F$34,"▲", "-")), 2)), NA())</f>
        <v>#VALUE!</v>
      </c>
      <c r="D36" s="171" t="e">
        <f>IF(ROUND(VALUE(SUBSTITUTE(連結実質赤字比率に係る赤字・黒字の構成分析!G$34,"▲", "-")), 2) &lt; 0, ABS(ROUND(VALUE(SUBSTITUTE(連結実質赤字比率に係る赤字・黒字の構成分析!G$34,"▲", "-")), 2)), NA())</f>
        <v>#VALUE!</v>
      </c>
      <c r="E36" s="171" t="e">
        <f>IF(ROUND(VALUE(SUBSTITUTE(連結実質赤字比率に係る赤字・黒字の構成分析!G$34,"▲", "-")), 2) &gt;= 0, ABS(ROUND(VALUE(SUBSTITUTE(連結実質赤字比率に係る赤字・黒字の構成分析!G$34,"▲", "-")), 2)), NA())</f>
        <v>#VALUE!</v>
      </c>
      <c r="F36" s="171" t="e">
        <f>IF(ROUND(VALUE(SUBSTITUTE(連結実質赤字比率に係る赤字・黒字の構成分析!H$34,"▲", "-")), 2) &lt; 0, ABS(ROUND(VALUE(SUBSTITUTE(連結実質赤字比率に係る赤字・黒字の構成分析!H$34,"▲", "-")), 2)), NA())</f>
        <v>#VALUE!</v>
      </c>
      <c r="G36" s="171" t="e">
        <f>IF(ROUND(VALUE(SUBSTITUTE(連結実質赤字比率に係る赤字・黒字の構成分析!H$34,"▲", "-")), 2) &gt;= 0, ABS(ROUND(VALUE(SUBSTITUTE(連結実質赤字比率に係る赤字・黒字の構成分析!H$34,"▲", "-")), 2)), NA())</f>
        <v>#VALUE!</v>
      </c>
      <c r="H36" s="171">
        <f>IF(ROUND(VALUE(SUBSTITUTE(連結実質赤字比率に係る赤字・黒字の構成分析!I$34,"▲", "-")), 2) &lt; 0, ABS(ROUND(VALUE(SUBSTITUTE(連結実質赤字比率に係る赤字・黒字の構成分析!I$34,"▲", "-")), 2)), NA())</f>
        <v>0.55000000000000004</v>
      </c>
      <c r="I36" s="171" t="e">
        <f>IF(ROUND(VALUE(SUBSTITUTE(連結実質赤字比率に係る赤字・黒字の構成分析!I$34,"▲", "-")), 2) &gt;= 0, ABS(ROUND(VALUE(SUBSTITUTE(連結実質赤字比率に係る赤字・黒字の構成分析!I$34,"▲", "-")), 2)), NA())</f>
        <v>#N/A</v>
      </c>
      <c r="J36" s="171">
        <f>IF(ROUND(VALUE(SUBSTITUTE(連結実質赤字比率に係る赤字・黒字の構成分析!J$34,"▲", "-")), 2) &lt; 0, ABS(ROUND(VALUE(SUBSTITUTE(連結実質赤字比率に係る赤字・黒字の構成分析!J$34,"▲", "-")), 2)), NA())</f>
        <v>0.63</v>
      </c>
      <c r="K36" s="171" t="e">
        <f>IF(ROUND(VALUE(SUBSTITUTE(連結実質赤字比率に係る赤字・黒字の構成分析!J$34,"▲", "-")), 2) &gt;= 0, ABS(ROUND(VALUE(SUBSTITUTE(連結実質赤字比率に係る赤字・黒字の構成分析!J$34,"▲", "-")), 2)), NA())</f>
        <v>#N/A</v>
      </c>
    </row>
    <row r="39" spans="1:16" x14ac:dyDescent="0.2">
      <c r="A39" s="140" t="s">
        <v>58</v>
      </c>
    </row>
    <row r="40" spans="1:16" x14ac:dyDescent="0.2">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x14ac:dyDescent="0.2">
      <c r="A41" s="172"/>
      <c r="B41" s="172" t="s">
        <v>59</v>
      </c>
      <c r="C41" s="172"/>
      <c r="D41" s="172" t="s">
        <v>60</v>
      </c>
      <c r="E41" s="172" t="s">
        <v>59</v>
      </c>
      <c r="F41" s="172"/>
      <c r="G41" s="172" t="s">
        <v>60</v>
      </c>
      <c r="H41" s="172" t="s">
        <v>59</v>
      </c>
      <c r="I41" s="172"/>
      <c r="J41" s="172" t="s">
        <v>60</v>
      </c>
      <c r="K41" s="172" t="s">
        <v>59</v>
      </c>
      <c r="L41" s="172"/>
      <c r="M41" s="172" t="s">
        <v>60</v>
      </c>
      <c r="N41" s="172" t="s">
        <v>59</v>
      </c>
      <c r="O41" s="172"/>
      <c r="P41" s="172" t="s">
        <v>60</v>
      </c>
    </row>
    <row r="42" spans="1:16" x14ac:dyDescent="0.2">
      <c r="A42" s="172" t="s">
        <v>61</v>
      </c>
      <c r="B42" s="172"/>
      <c r="C42" s="172"/>
      <c r="D42" s="172">
        <f>'実質公債費比率（分子）の構造'!K$52</f>
        <v>11598</v>
      </c>
      <c r="E42" s="172"/>
      <c r="F42" s="172"/>
      <c r="G42" s="172">
        <f>'実質公債費比率（分子）の構造'!L$52</f>
        <v>11015</v>
      </c>
      <c r="H42" s="172"/>
      <c r="I42" s="172"/>
      <c r="J42" s="172">
        <f>'実質公債費比率（分子）の構造'!M$52</f>
        <v>10492</v>
      </c>
      <c r="K42" s="172"/>
      <c r="L42" s="172"/>
      <c r="M42" s="172">
        <f>'実質公債費比率（分子）の構造'!N$52</f>
        <v>10275</v>
      </c>
      <c r="N42" s="172"/>
      <c r="O42" s="172"/>
      <c r="P42" s="172">
        <f>'実質公債費比率（分子）の構造'!O$52</f>
        <v>9651</v>
      </c>
    </row>
    <row r="43" spans="1:16" x14ac:dyDescent="0.2">
      <c r="A43" s="172" t="s">
        <v>16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62</v>
      </c>
      <c r="B44" s="172">
        <f>'実質公債費比率（分子）の構造'!K$50</f>
        <v>212</v>
      </c>
      <c r="C44" s="172"/>
      <c r="D44" s="172"/>
      <c r="E44" s="172">
        <f>'実質公債費比率（分子）の構造'!L$50</f>
        <v>287</v>
      </c>
      <c r="F44" s="172"/>
      <c r="G44" s="172"/>
      <c r="H44" s="172">
        <f>'実質公債費比率（分子）の構造'!M$50</f>
        <v>285</v>
      </c>
      <c r="I44" s="172"/>
      <c r="J44" s="172"/>
      <c r="K44" s="172">
        <f>'実質公債費比率（分子）の構造'!N$50</f>
        <v>2234</v>
      </c>
      <c r="L44" s="172"/>
      <c r="M44" s="172"/>
      <c r="N44" s="172">
        <f>'実質公債費比率（分子）の構造'!O$50</f>
        <v>901</v>
      </c>
      <c r="O44" s="172"/>
      <c r="P44" s="172"/>
    </row>
    <row r="45" spans="1:16" x14ac:dyDescent="0.2">
      <c r="A45" s="172" t="s">
        <v>63</v>
      </c>
      <c r="B45" s="172">
        <f>'実質公債費比率（分子）の構造'!K$49</f>
        <v>803</v>
      </c>
      <c r="C45" s="172"/>
      <c r="D45" s="172"/>
      <c r="E45" s="172">
        <f>'実質公債費比率（分子）の構造'!L$49</f>
        <v>813</v>
      </c>
      <c r="F45" s="172"/>
      <c r="G45" s="172"/>
      <c r="H45" s="172">
        <f>'実質公債費比率（分子）の構造'!M$49</f>
        <v>824</v>
      </c>
      <c r="I45" s="172"/>
      <c r="J45" s="172"/>
      <c r="K45" s="172">
        <f>'実質公債費比率（分子）の構造'!N$49</f>
        <v>821</v>
      </c>
      <c r="L45" s="172"/>
      <c r="M45" s="172"/>
      <c r="N45" s="172">
        <f>'実質公債費比率（分子）の構造'!O$49</f>
        <v>816</v>
      </c>
      <c r="O45" s="172"/>
      <c r="P45" s="172"/>
    </row>
    <row r="46" spans="1:16" x14ac:dyDescent="0.2">
      <c r="A46" s="172" t="s">
        <v>64</v>
      </c>
      <c r="B46" s="172">
        <f>'実質公債費比率（分子）の構造'!K$48</f>
        <v>4710</v>
      </c>
      <c r="C46" s="172"/>
      <c r="D46" s="172"/>
      <c r="E46" s="172">
        <f>'実質公債費比率（分子）の構造'!L$48</f>
        <v>4508</v>
      </c>
      <c r="F46" s="172"/>
      <c r="G46" s="172"/>
      <c r="H46" s="172">
        <f>'実質公債費比率（分子）の構造'!M$48</f>
        <v>4282</v>
      </c>
      <c r="I46" s="172"/>
      <c r="J46" s="172"/>
      <c r="K46" s="172">
        <f>'実質公債費比率（分子）の構造'!N$48</f>
        <v>4335</v>
      </c>
      <c r="L46" s="172"/>
      <c r="M46" s="172"/>
      <c r="N46" s="172">
        <f>'実質公債費比率（分子）の構造'!O$48</f>
        <v>4821</v>
      </c>
      <c r="O46" s="172"/>
      <c r="P46" s="172"/>
    </row>
    <row r="47" spans="1:16" x14ac:dyDescent="0.2">
      <c r="A47" s="172" t="s">
        <v>12</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65</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66</v>
      </c>
      <c r="B49" s="172">
        <f>'実質公債費比率（分子）の構造'!K$45</f>
        <v>7452</v>
      </c>
      <c r="C49" s="172"/>
      <c r="D49" s="172"/>
      <c r="E49" s="172">
        <f>'実質公債費比率（分子）の構造'!L$45</f>
        <v>6808</v>
      </c>
      <c r="F49" s="172"/>
      <c r="G49" s="172"/>
      <c r="H49" s="172">
        <f>'実質公債費比率（分子）の構造'!M$45</f>
        <v>6452</v>
      </c>
      <c r="I49" s="172"/>
      <c r="J49" s="172"/>
      <c r="K49" s="172">
        <f>'実質公債費比率（分子）の構造'!N$45</f>
        <v>6123</v>
      </c>
      <c r="L49" s="172"/>
      <c r="M49" s="172"/>
      <c r="N49" s="172">
        <f>'実質公債費比率（分子）の構造'!O$45</f>
        <v>5694</v>
      </c>
      <c r="O49" s="172"/>
      <c r="P49" s="172"/>
    </row>
    <row r="50" spans="1:16" x14ac:dyDescent="0.2">
      <c r="A50" s="172" t="s">
        <v>67</v>
      </c>
      <c r="B50" s="172" t="e">
        <f>NA()</f>
        <v>#N/A</v>
      </c>
      <c r="C50" s="172">
        <f>IF(ISNUMBER('実質公債費比率（分子）の構造'!K$53),'実質公債費比率（分子）の構造'!K$53,NA())</f>
        <v>1579</v>
      </c>
      <c r="D50" s="172" t="e">
        <f>NA()</f>
        <v>#N/A</v>
      </c>
      <c r="E50" s="172" t="e">
        <f>NA()</f>
        <v>#N/A</v>
      </c>
      <c r="F50" s="172">
        <f>IF(ISNUMBER('実質公債費比率（分子）の構造'!L$53),'実質公債費比率（分子）の構造'!L$53,NA())</f>
        <v>1401</v>
      </c>
      <c r="G50" s="172" t="e">
        <f>NA()</f>
        <v>#N/A</v>
      </c>
      <c r="H50" s="172" t="e">
        <f>NA()</f>
        <v>#N/A</v>
      </c>
      <c r="I50" s="172">
        <f>IF(ISNUMBER('実質公債費比率（分子）の構造'!M$53),'実質公債費比率（分子）の構造'!M$53,NA())</f>
        <v>1351</v>
      </c>
      <c r="J50" s="172" t="e">
        <f>NA()</f>
        <v>#N/A</v>
      </c>
      <c r="K50" s="172" t="e">
        <f>NA()</f>
        <v>#N/A</v>
      </c>
      <c r="L50" s="172">
        <f>IF(ISNUMBER('実質公債費比率（分子）の構造'!N$53),'実質公債費比率（分子）の構造'!N$53,NA())</f>
        <v>3238</v>
      </c>
      <c r="M50" s="172" t="e">
        <f>NA()</f>
        <v>#N/A</v>
      </c>
      <c r="N50" s="172" t="e">
        <f>NA()</f>
        <v>#N/A</v>
      </c>
      <c r="O50" s="172">
        <f>IF(ISNUMBER('実質公債費比率（分子）の構造'!O$53),'実質公債費比率（分子）の構造'!O$53,NA())</f>
        <v>2581</v>
      </c>
      <c r="P50" s="172" t="e">
        <f>NA()</f>
        <v>#N/A</v>
      </c>
    </row>
    <row r="53" spans="1:16" x14ac:dyDescent="0.2">
      <c r="A53" s="140" t="s">
        <v>68</v>
      </c>
    </row>
    <row r="54" spans="1:16" x14ac:dyDescent="0.2">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x14ac:dyDescent="0.2">
      <c r="A55" s="171"/>
      <c r="B55" s="171" t="s">
        <v>69</v>
      </c>
      <c r="C55" s="171"/>
      <c r="D55" s="171" t="s">
        <v>70</v>
      </c>
      <c r="E55" s="171" t="s">
        <v>69</v>
      </c>
      <c r="F55" s="171"/>
      <c r="G55" s="171" t="s">
        <v>70</v>
      </c>
      <c r="H55" s="171" t="s">
        <v>69</v>
      </c>
      <c r="I55" s="171"/>
      <c r="J55" s="171" t="s">
        <v>70</v>
      </c>
      <c r="K55" s="171" t="s">
        <v>69</v>
      </c>
      <c r="L55" s="171"/>
      <c r="M55" s="171" t="s">
        <v>70</v>
      </c>
      <c r="N55" s="171" t="s">
        <v>69</v>
      </c>
      <c r="O55" s="171"/>
      <c r="P55" s="171" t="s">
        <v>70</v>
      </c>
    </row>
    <row r="56" spans="1:16" x14ac:dyDescent="0.2">
      <c r="A56" s="171" t="s">
        <v>43</v>
      </c>
      <c r="B56" s="171"/>
      <c r="C56" s="171"/>
      <c r="D56" s="171">
        <f>'将来負担比率（分子）の構造'!I$52</f>
        <v>79629</v>
      </c>
      <c r="E56" s="171"/>
      <c r="F56" s="171"/>
      <c r="G56" s="171">
        <f>'将来負担比率（分子）の構造'!J$52</f>
        <v>74326</v>
      </c>
      <c r="H56" s="171"/>
      <c r="I56" s="171"/>
      <c r="J56" s="171">
        <f>'将来負担比率（分子）の構造'!K$52</f>
        <v>68559</v>
      </c>
      <c r="K56" s="171"/>
      <c r="L56" s="171"/>
      <c r="M56" s="171">
        <f>'将来負担比率（分子）の構造'!L$52</f>
        <v>63427</v>
      </c>
      <c r="N56" s="171"/>
      <c r="O56" s="171"/>
      <c r="P56" s="171">
        <f>'将来負担比率（分子）の構造'!M$52</f>
        <v>59953</v>
      </c>
    </row>
    <row r="57" spans="1:16" x14ac:dyDescent="0.2">
      <c r="A57" s="171" t="s">
        <v>42</v>
      </c>
      <c r="B57" s="171"/>
      <c r="C57" s="171"/>
      <c r="D57" s="171">
        <f>'将来負担比率（分子）の構造'!I$51</f>
        <v>16201</v>
      </c>
      <c r="E57" s="171"/>
      <c r="F57" s="171"/>
      <c r="G57" s="171">
        <f>'将来負担比率（分子）の構造'!J$51</f>
        <v>14760</v>
      </c>
      <c r="H57" s="171"/>
      <c r="I57" s="171"/>
      <c r="J57" s="171">
        <f>'将来負担比率（分子）の構造'!K$51</f>
        <v>14494</v>
      </c>
      <c r="K57" s="171"/>
      <c r="L57" s="171"/>
      <c r="M57" s="171">
        <f>'将来負担比率（分子）の構造'!L$51</f>
        <v>15846</v>
      </c>
      <c r="N57" s="171"/>
      <c r="O57" s="171"/>
      <c r="P57" s="171">
        <f>'将来負担比率（分子）の構造'!M$51</f>
        <v>17457</v>
      </c>
    </row>
    <row r="58" spans="1:16" x14ac:dyDescent="0.2">
      <c r="A58" s="171" t="s">
        <v>41</v>
      </c>
      <c r="B58" s="171"/>
      <c r="C58" s="171"/>
      <c r="D58" s="171">
        <f>'将来負担比率（分子）の構造'!I$50</f>
        <v>49244</v>
      </c>
      <c r="E58" s="171"/>
      <c r="F58" s="171"/>
      <c r="G58" s="171">
        <f>'将来負担比率（分子）の構造'!J$50</f>
        <v>48143</v>
      </c>
      <c r="H58" s="171"/>
      <c r="I58" s="171"/>
      <c r="J58" s="171">
        <f>'将来負担比率（分子）の構造'!K$50</f>
        <v>46962</v>
      </c>
      <c r="K58" s="171"/>
      <c r="L58" s="171"/>
      <c r="M58" s="171">
        <f>'将来負担比率（分子）の構造'!L$50</f>
        <v>47617</v>
      </c>
      <c r="N58" s="171"/>
      <c r="O58" s="171"/>
      <c r="P58" s="171">
        <f>'将来負担比率（分子）の構造'!M$50</f>
        <v>51224</v>
      </c>
    </row>
    <row r="59" spans="1:16" x14ac:dyDescent="0.2">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36</v>
      </c>
      <c r="B61" s="171" t="str">
        <f>'将来負担比率（分子）の構造'!I$46</f>
        <v>-</v>
      </c>
      <c r="C61" s="171"/>
      <c r="D61" s="171"/>
      <c r="E61" s="171" t="str">
        <f>'将来負担比率（分子）の構造'!J$46</f>
        <v>-</v>
      </c>
      <c r="F61" s="171"/>
      <c r="G61" s="171"/>
      <c r="H61" s="171">
        <f>'将来負担比率（分子）の構造'!K$46</f>
        <v>2</v>
      </c>
      <c r="I61" s="171"/>
      <c r="J61" s="171"/>
      <c r="K61" s="171" t="str">
        <f>'将来負担比率（分子）の構造'!L$46</f>
        <v>-</v>
      </c>
      <c r="L61" s="171"/>
      <c r="M61" s="171"/>
      <c r="N61" s="171" t="str">
        <f>'将来負担比率（分子）の構造'!M$46</f>
        <v>-</v>
      </c>
      <c r="O61" s="171"/>
      <c r="P61" s="171"/>
    </row>
    <row r="62" spans="1:16" x14ac:dyDescent="0.2">
      <c r="A62" s="171" t="s">
        <v>35</v>
      </c>
      <c r="B62" s="171">
        <f>'将来負担比率（分子）の構造'!I$45</f>
        <v>13361</v>
      </c>
      <c r="C62" s="171"/>
      <c r="D62" s="171"/>
      <c r="E62" s="171">
        <f>'将来負担比率（分子）の構造'!J$45</f>
        <v>13445</v>
      </c>
      <c r="F62" s="171"/>
      <c r="G62" s="171"/>
      <c r="H62" s="171">
        <f>'将来負担比率（分子）の構造'!K$45</f>
        <v>13355</v>
      </c>
      <c r="I62" s="171"/>
      <c r="J62" s="171"/>
      <c r="K62" s="171">
        <f>'将来負担比率（分子）の構造'!L$45</f>
        <v>13407</v>
      </c>
      <c r="L62" s="171"/>
      <c r="M62" s="171"/>
      <c r="N62" s="171">
        <f>'将来負担比率（分子）の構造'!M$45</f>
        <v>14009</v>
      </c>
      <c r="O62" s="171"/>
      <c r="P62" s="171"/>
    </row>
    <row r="63" spans="1:16" x14ac:dyDescent="0.2">
      <c r="A63" s="171" t="s">
        <v>34</v>
      </c>
      <c r="B63" s="171">
        <f>'将来負担比率（分子）の構造'!I$44</f>
        <v>7984</v>
      </c>
      <c r="C63" s="171"/>
      <c r="D63" s="171"/>
      <c r="E63" s="171">
        <f>'将来負担比率（分子）の構造'!J$44</f>
        <v>7731</v>
      </c>
      <c r="F63" s="171"/>
      <c r="G63" s="171"/>
      <c r="H63" s="171">
        <f>'将来負担比率（分子）の構造'!K$44</f>
        <v>7756</v>
      </c>
      <c r="I63" s="171"/>
      <c r="J63" s="171"/>
      <c r="K63" s="171">
        <f>'将来負担比率（分子）の構造'!L$44</f>
        <v>7781</v>
      </c>
      <c r="L63" s="171"/>
      <c r="M63" s="171"/>
      <c r="N63" s="171">
        <f>'将来負担比率（分子）の構造'!M$44</f>
        <v>8594</v>
      </c>
      <c r="O63" s="171"/>
      <c r="P63" s="171"/>
    </row>
    <row r="64" spans="1:16" x14ac:dyDescent="0.2">
      <c r="A64" s="171" t="s">
        <v>33</v>
      </c>
      <c r="B64" s="171">
        <f>'将来負担比率（分子）の構造'!I$43</f>
        <v>58514</v>
      </c>
      <c r="C64" s="171"/>
      <c r="D64" s="171"/>
      <c r="E64" s="171">
        <f>'将来負担比率（分子）の構造'!J$43</f>
        <v>51344</v>
      </c>
      <c r="F64" s="171"/>
      <c r="G64" s="171"/>
      <c r="H64" s="171">
        <f>'将来負担比率（分子）の構造'!K$43</f>
        <v>48669</v>
      </c>
      <c r="I64" s="171"/>
      <c r="J64" s="171"/>
      <c r="K64" s="171">
        <f>'将来負担比率（分子）の構造'!L$43</f>
        <v>48669</v>
      </c>
      <c r="L64" s="171"/>
      <c r="M64" s="171"/>
      <c r="N64" s="171">
        <f>'将来負担比率（分子）の構造'!M$43</f>
        <v>49854</v>
      </c>
      <c r="O64" s="171"/>
      <c r="P64" s="171"/>
    </row>
    <row r="65" spans="1:16" x14ac:dyDescent="0.2">
      <c r="A65" s="171" t="s">
        <v>32</v>
      </c>
      <c r="B65" s="171">
        <f>'将来負担比率（分子）の構造'!I$42</f>
        <v>2510</v>
      </c>
      <c r="C65" s="171"/>
      <c r="D65" s="171"/>
      <c r="E65" s="171">
        <f>'将来負担比率（分子）の構造'!J$42</f>
        <v>2237</v>
      </c>
      <c r="F65" s="171"/>
      <c r="G65" s="171"/>
      <c r="H65" s="171">
        <f>'将来負担比率（分子）の構造'!K$42</f>
        <v>1953</v>
      </c>
      <c r="I65" s="171"/>
      <c r="J65" s="171"/>
      <c r="K65" s="171">
        <f>'将来負担比率（分子）の構造'!L$42</f>
        <v>10808</v>
      </c>
      <c r="L65" s="171"/>
      <c r="M65" s="171"/>
      <c r="N65" s="171">
        <f>'将来負担比率（分子）の構造'!M$42</f>
        <v>12946</v>
      </c>
      <c r="O65" s="171"/>
      <c r="P65" s="171"/>
    </row>
    <row r="66" spans="1:16" x14ac:dyDescent="0.2">
      <c r="A66" s="171" t="s">
        <v>31</v>
      </c>
      <c r="B66" s="171">
        <f>'将来負担比率（分子）の構造'!I$41</f>
        <v>53591</v>
      </c>
      <c r="C66" s="171"/>
      <c r="D66" s="171"/>
      <c r="E66" s="171">
        <f>'将来負担比率（分子）の構造'!J$41</f>
        <v>48947</v>
      </c>
      <c r="F66" s="171"/>
      <c r="G66" s="171"/>
      <c r="H66" s="171">
        <f>'将来負担比率（分子）の構造'!K$41</f>
        <v>43632</v>
      </c>
      <c r="I66" s="171"/>
      <c r="J66" s="171"/>
      <c r="K66" s="171">
        <f>'将来負担比率（分子）の構造'!L$41</f>
        <v>39165</v>
      </c>
      <c r="L66" s="171"/>
      <c r="M66" s="171"/>
      <c r="N66" s="171">
        <f>'将来負担比率（分子）の構造'!M$41</f>
        <v>35552</v>
      </c>
      <c r="O66" s="171"/>
      <c r="P66" s="171"/>
    </row>
    <row r="67" spans="1:16" x14ac:dyDescent="0.2">
      <c r="A67" s="171" t="s">
        <v>71</v>
      </c>
      <c r="B67" s="171" t="e">
        <f>NA()</f>
        <v>#N/A</v>
      </c>
      <c r="C67" s="171">
        <f>IF(ISNUMBER('将来負担比率（分子）の構造'!I$53), IF('将来負担比率（分子）の構造'!I$53 &lt; 0, 0, '将来負担比率（分子）の構造'!I$53), NA())</f>
        <v>0</v>
      </c>
      <c r="D67" s="171" t="e">
        <f>NA()</f>
        <v>#N/A</v>
      </c>
      <c r="E67" s="171" t="e">
        <f>NA()</f>
        <v>#N/A</v>
      </c>
      <c r="F67" s="171">
        <f>IF(ISNUMBER('将来負担比率（分子）の構造'!J$53), IF('将来負担比率（分子）の構造'!J$53 &lt; 0, 0, '将来負担比率（分子）の構造'!J$53), NA())</f>
        <v>0</v>
      </c>
      <c r="G67" s="171" t="e">
        <f>NA()</f>
        <v>#N/A</v>
      </c>
      <c r="H67" s="171" t="e">
        <f>NA()</f>
        <v>#N/A</v>
      </c>
      <c r="I67" s="171">
        <f>IF(ISNUMBER('将来負担比率（分子）の構造'!K$53), IF('将来負担比率（分子）の構造'!K$53 &lt; 0, 0, '将来負担比率（分子）の構造'!K$53), NA())</f>
        <v>0</v>
      </c>
      <c r="J67" s="171" t="e">
        <f>NA()</f>
        <v>#N/A</v>
      </c>
      <c r="K67" s="171" t="e">
        <f>NA()</f>
        <v>#N/A</v>
      </c>
      <c r="L67" s="171">
        <f>IF(ISNUMBER('将来負担比率（分子）の構造'!L$53), IF('将来負担比率（分子）の構造'!L$53 &lt; 0, 0, '将来負担比率（分子）の構造'!L$53), NA())</f>
        <v>0</v>
      </c>
      <c r="M67" s="171" t="e">
        <f>NA()</f>
        <v>#N/A</v>
      </c>
      <c r="N67" s="171" t="e">
        <f>NA()</f>
        <v>#N/A</v>
      </c>
      <c r="O67" s="171">
        <f>IF(ISNUMBER('将来負担比率（分子）の構造'!M$53), IF('将来負担比率（分子）の構造'!M$53 &lt; 0, 0, '将来負担比率（分子）の構造'!M$53), NA())</f>
        <v>0</v>
      </c>
      <c r="P67" s="171" t="e">
        <f>NA()</f>
        <v>#N/A</v>
      </c>
    </row>
    <row r="70" spans="1:16" x14ac:dyDescent="0.2">
      <c r="A70" s="173" t="s">
        <v>72</v>
      </c>
      <c r="B70" s="173"/>
      <c r="C70" s="173"/>
      <c r="D70" s="173"/>
      <c r="E70" s="173"/>
      <c r="F70" s="173"/>
    </row>
    <row r="71" spans="1:16" x14ac:dyDescent="0.2">
      <c r="A71" s="174"/>
      <c r="B71" s="174" t="str">
        <f>基金残高に係る経年分析!F54</f>
        <v>R03</v>
      </c>
      <c r="C71" s="174" t="str">
        <f>基金残高に係る経年分析!G54</f>
        <v>R04</v>
      </c>
      <c r="D71" s="174" t="str">
        <f>基金残高に係る経年分析!H54</f>
        <v>R05</v>
      </c>
    </row>
    <row r="72" spans="1:16" x14ac:dyDescent="0.2">
      <c r="A72" s="174" t="s">
        <v>73</v>
      </c>
      <c r="B72" s="175">
        <f>基金残高に係る経年分析!F55</f>
        <v>13892</v>
      </c>
      <c r="C72" s="175">
        <f>基金残高に係る経年分析!G55</f>
        <v>14238</v>
      </c>
      <c r="D72" s="175">
        <f>基金残高に係る経年分析!H55</f>
        <v>15251</v>
      </c>
    </row>
    <row r="73" spans="1:16" x14ac:dyDescent="0.2">
      <c r="A73" s="174" t="s">
        <v>74</v>
      </c>
      <c r="B73" s="175">
        <f>基金残高に係る経年分析!F56</f>
        <v>314</v>
      </c>
      <c r="C73" s="175">
        <f>基金残高に係る経年分析!G56</f>
        <v>314</v>
      </c>
      <c r="D73" s="175">
        <f>基金残高に係る経年分析!H56</f>
        <v>226</v>
      </c>
    </row>
    <row r="74" spans="1:16" x14ac:dyDescent="0.2">
      <c r="A74" s="174" t="s">
        <v>75</v>
      </c>
      <c r="B74" s="175">
        <f>基金残高に係る経年分析!F57</f>
        <v>30592</v>
      </c>
      <c r="C74" s="175">
        <f>基金残高に係る経年分析!G57</f>
        <v>32406</v>
      </c>
      <c r="D74" s="175">
        <f>基金残高に係る経年分析!H57</f>
        <v>35520</v>
      </c>
    </row>
  </sheetData>
  <sheetProtection algorithmName="SHA-512" hashValue="0EI0tnREjPpbWarJlM7BYZihqjECxvmkn08KupHOkPB3jbDvR9GjNWXuFVsInMP/gAI2hsgPU1S6pptq2YapXA==" saltValue="xpTgZchqJ1KRVqecnCaD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0" customWidth="1"/>
    <col min="2" max="2" width="2.36328125" style="210" customWidth="1"/>
    <col min="3" max="16" width="2.6328125" style="210" customWidth="1"/>
    <col min="17" max="17" width="2.36328125" style="210" customWidth="1"/>
    <col min="18" max="95" width="1.6328125" style="210" customWidth="1"/>
    <col min="96" max="133" width="1.6328125" style="222" customWidth="1"/>
    <col min="134" max="143" width="1.63281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38" t="s">
        <v>202</v>
      </c>
      <c r="DI1" s="639"/>
      <c r="DJ1" s="639"/>
      <c r="DK1" s="639"/>
      <c r="DL1" s="639"/>
      <c r="DM1" s="639"/>
      <c r="DN1" s="640"/>
      <c r="DO1" s="210"/>
      <c r="DP1" s="638" t="s">
        <v>203</v>
      </c>
      <c r="DQ1" s="639"/>
      <c r="DR1" s="639"/>
      <c r="DS1" s="639"/>
      <c r="DT1" s="639"/>
      <c r="DU1" s="639"/>
      <c r="DV1" s="639"/>
      <c r="DW1" s="639"/>
      <c r="DX1" s="639"/>
      <c r="DY1" s="639"/>
      <c r="DZ1" s="639"/>
      <c r="EA1" s="639"/>
      <c r="EB1" s="639"/>
      <c r="EC1" s="640"/>
      <c r="ED1" s="209"/>
      <c r="EE1" s="209"/>
      <c r="EF1" s="209"/>
      <c r="EG1" s="209"/>
      <c r="EH1" s="209"/>
      <c r="EI1" s="209"/>
      <c r="EJ1" s="209"/>
      <c r="EK1" s="209"/>
      <c r="EL1" s="209"/>
      <c r="EM1" s="209"/>
    </row>
    <row r="2" spans="2:143" ht="22.5" customHeight="1" x14ac:dyDescent="0.2">
      <c r="B2" s="211" t="s">
        <v>204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73869528</v>
      </c>
      <c r="S5" s="649"/>
      <c r="T5" s="649"/>
      <c r="U5" s="649"/>
      <c r="V5" s="649"/>
      <c r="W5" s="649"/>
      <c r="X5" s="649"/>
      <c r="Y5" s="650"/>
      <c r="Z5" s="651">
        <v>52.7</v>
      </c>
      <c r="AA5" s="651"/>
      <c r="AB5" s="651"/>
      <c r="AC5" s="651"/>
      <c r="AD5" s="652">
        <v>71148567</v>
      </c>
      <c r="AE5" s="652"/>
      <c r="AF5" s="652"/>
      <c r="AG5" s="652"/>
      <c r="AH5" s="652"/>
      <c r="AI5" s="652"/>
      <c r="AJ5" s="652"/>
      <c r="AK5" s="652"/>
      <c r="AL5" s="653">
        <v>85.5</v>
      </c>
      <c r="AM5" s="654"/>
      <c r="AN5" s="654"/>
      <c r="AO5" s="655"/>
      <c r="AP5" s="645" t="s">
        <v>216</v>
      </c>
      <c r="AQ5" s="646"/>
      <c r="AR5" s="646"/>
      <c r="AS5" s="646"/>
      <c r="AT5" s="646"/>
      <c r="AU5" s="646"/>
      <c r="AV5" s="646"/>
      <c r="AW5" s="646"/>
      <c r="AX5" s="646"/>
      <c r="AY5" s="646"/>
      <c r="AZ5" s="646"/>
      <c r="BA5" s="646"/>
      <c r="BB5" s="646"/>
      <c r="BC5" s="646"/>
      <c r="BD5" s="646"/>
      <c r="BE5" s="646"/>
      <c r="BF5" s="647"/>
      <c r="BG5" s="659">
        <v>67203923</v>
      </c>
      <c r="BH5" s="660"/>
      <c r="BI5" s="660"/>
      <c r="BJ5" s="660"/>
      <c r="BK5" s="660"/>
      <c r="BL5" s="660"/>
      <c r="BM5" s="660"/>
      <c r="BN5" s="661"/>
      <c r="BO5" s="662">
        <v>91</v>
      </c>
      <c r="BP5" s="662"/>
      <c r="BQ5" s="662"/>
      <c r="BR5" s="662"/>
      <c r="BS5" s="663">
        <v>650130</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1306756</v>
      </c>
      <c r="S6" s="660"/>
      <c r="T6" s="660"/>
      <c r="U6" s="660"/>
      <c r="V6" s="660"/>
      <c r="W6" s="660"/>
      <c r="X6" s="660"/>
      <c r="Y6" s="661"/>
      <c r="Z6" s="662">
        <v>0.9</v>
      </c>
      <c r="AA6" s="662"/>
      <c r="AB6" s="662"/>
      <c r="AC6" s="662"/>
      <c r="AD6" s="663">
        <v>1306756</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67203923</v>
      </c>
      <c r="BH6" s="660"/>
      <c r="BI6" s="660"/>
      <c r="BJ6" s="660"/>
      <c r="BK6" s="660"/>
      <c r="BL6" s="660"/>
      <c r="BM6" s="660"/>
      <c r="BN6" s="661"/>
      <c r="BO6" s="662">
        <v>91</v>
      </c>
      <c r="BP6" s="662"/>
      <c r="BQ6" s="662"/>
      <c r="BR6" s="662"/>
      <c r="BS6" s="663">
        <v>650130</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608342</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608241</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20277</v>
      </c>
      <c r="S7" s="660"/>
      <c r="T7" s="660"/>
      <c r="U7" s="660"/>
      <c r="V7" s="660"/>
      <c r="W7" s="660"/>
      <c r="X7" s="660"/>
      <c r="Y7" s="661"/>
      <c r="Z7" s="662">
        <v>0</v>
      </c>
      <c r="AA7" s="662"/>
      <c r="AB7" s="662"/>
      <c r="AC7" s="662"/>
      <c r="AD7" s="663">
        <v>20277</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26073968</v>
      </c>
      <c r="BH7" s="660"/>
      <c r="BI7" s="660"/>
      <c r="BJ7" s="660"/>
      <c r="BK7" s="660"/>
      <c r="BL7" s="660"/>
      <c r="BM7" s="660"/>
      <c r="BN7" s="661"/>
      <c r="BO7" s="662">
        <v>35.299999999999997</v>
      </c>
      <c r="BP7" s="662"/>
      <c r="BQ7" s="662"/>
      <c r="BR7" s="662"/>
      <c r="BS7" s="663">
        <v>650130</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15606846</v>
      </c>
      <c r="CS7" s="660"/>
      <c r="CT7" s="660"/>
      <c r="CU7" s="660"/>
      <c r="CV7" s="660"/>
      <c r="CW7" s="660"/>
      <c r="CX7" s="660"/>
      <c r="CY7" s="661"/>
      <c r="CZ7" s="662">
        <v>11.7</v>
      </c>
      <c r="DA7" s="662"/>
      <c r="DB7" s="662"/>
      <c r="DC7" s="662"/>
      <c r="DD7" s="668">
        <v>682472</v>
      </c>
      <c r="DE7" s="660"/>
      <c r="DF7" s="660"/>
      <c r="DG7" s="660"/>
      <c r="DH7" s="660"/>
      <c r="DI7" s="660"/>
      <c r="DJ7" s="660"/>
      <c r="DK7" s="660"/>
      <c r="DL7" s="660"/>
      <c r="DM7" s="660"/>
      <c r="DN7" s="660"/>
      <c r="DO7" s="660"/>
      <c r="DP7" s="661"/>
      <c r="DQ7" s="668">
        <v>14262666</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406793</v>
      </c>
      <c r="S8" s="660"/>
      <c r="T8" s="660"/>
      <c r="U8" s="660"/>
      <c r="V8" s="660"/>
      <c r="W8" s="660"/>
      <c r="X8" s="660"/>
      <c r="Y8" s="661"/>
      <c r="Z8" s="662">
        <v>0.3</v>
      </c>
      <c r="AA8" s="662"/>
      <c r="AB8" s="662"/>
      <c r="AC8" s="662"/>
      <c r="AD8" s="663">
        <v>406793</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581267</v>
      </c>
      <c r="BH8" s="660"/>
      <c r="BI8" s="660"/>
      <c r="BJ8" s="660"/>
      <c r="BK8" s="660"/>
      <c r="BL8" s="660"/>
      <c r="BM8" s="660"/>
      <c r="BN8" s="661"/>
      <c r="BO8" s="662">
        <v>0.8</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51952461</v>
      </c>
      <c r="CS8" s="660"/>
      <c r="CT8" s="660"/>
      <c r="CU8" s="660"/>
      <c r="CV8" s="660"/>
      <c r="CW8" s="660"/>
      <c r="CX8" s="660"/>
      <c r="CY8" s="661"/>
      <c r="CZ8" s="662">
        <v>38.799999999999997</v>
      </c>
      <c r="DA8" s="662"/>
      <c r="DB8" s="662"/>
      <c r="DC8" s="662"/>
      <c r="DD8" s="668">
        <v>672608</v>
      </c>
      <c r="DE8" s="660"/>
      <c r="DF8" s="660"/>
      <c r="DG8" s="660"/>
      <c r="DH8" s="660"/>
      <c r="DI8" s="660"/>
      <c r="DJ8" s="660"/>
      <c r="DK8" s="660"/>
      <c r="DL8" s="660"/>
      <c r="DM8" s="660"/>
      <c r="DN8" s="660"/>
      <c r="DO8" s="660"/>
      <c r="DP8" s="661"/>
      <c r="DQ8" s="668">
        <v>27630303</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446197</v>
      </c>
      <c r="S9" s="660"/>
      <c r="T9" s="660"/>
      <c r="U9" s="660"/>
      <c r="V9" s="660"/>
      <c r="W9" s="660"/>
      <c r="X9" s="660"/>
      <c r="Y9" s="661"/>
      <c r="Z9" s="662">
        <v>0.3</v>
      </c>
      <c r="AA9" s="662"/>
      <c r="AB9" s="662"/>
      <c r="AC9" s="662"/>
      <c r="AD9" s="663">
        <v>446197</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20449578</v>
      </c>
      <c r="BH9" s="660"/>
      <c r="BI9" s="660"/>
      <c r="BJ9" s="660"/>
      <c r="BK9" s="660"/>
      <c r="BL9" s="660"/>
      <c r="BM9" s="660"/>
      <c r="BN9" s="661"/>
      <c r="BO9" s="662">
        <v>27.7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12599902</v>
      </c>
      <c r="CS9" s="660"/>
      <c r="CT9" s="660"/>
      <c r="CU9" s="660"/>
      <c r="CV9" s="660"/>
      <c r="CW9" s="660"/>
      <c r="CX9" s="660"/>
      <c r="CY9" s="661"/>
      <c r="CZ9" s="662">
        <v>9.4</v>
      </c>
      <c r="DA9" s="662"/>
      <c r="DB9" s="662"/>
      <c r="DC9" s="662"/>
      <c r="DD9" s="668">
        <v>248093</v>
      </c>
      <c r="DE9" s="660"/>
      <c r="DF9" s="660"/>
      <c r="DG9" s="660"/>
      <c r="DH9" s="660"/>
      <c r="DI9" s="660"/>
      <c r="DJ9" s="660"/>
      <c r="DK9" s="660"/>
      <c r="DL9" s="660"/>
      <c r="DM9" s="660"/>
      <c r="DN9" s="660"/>
      <c r="DO9" s="660"/>
      <c r="DP9" s="661"/>
      <c r="DQ9" s="668">
        <v>8816460</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1139186</v>
      </c>
      <c r="BH10" s="660"/>
      <c r="BI10" s="660"/>
      <c r="BJ10" s="660"/>
      <c r="BK10" s="660"/>
      <c r="BL10" s="660"/>
      <c r="BM10" s="660"/>
      <c r="BN10" s="661"/>
      <c r="BO10" s="662">
        <v>1.5</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82603</v>
      </c>
      <c r="CS10" s="660"/>
      <c r="CT10" s="660"/>
      <c r="CU10" s="660"/>
      <c r="CV10" s="660"/>
      <c r="CW10" s="660"/>
      <c r="CX10" s="660"/>
      <c r="CY10" s="661"/>
      <c r="CZ10" s="662">
        <v>0.1</v>
      </c>
      <c r="DA10" s="662"/>
      <c r="DB10" s="662"/>
      <c r="DC10" s="662"/>
      <c r="DD10" s="668">
        <v>660</v>
      </c>
      <c r="DE10" s="660"/>
      <c r="DF10" s="660"/>
      <c r="DG10" s="660"/>
      <c r="DH10" s="660"/>
      <c r="DI10" s="660"/>
      <c r="DJ10" s="660"/>
      <c r="DK10" s="660"/>
      <c r="DL10" s="660"/>
      <c r="DM10" s="660"/>
      <c r="DN10" s="660"/>
      <c r="DO10" s="660"/>
      <c r="DP10" s="661"/>
      <c r="DQ10" s="668">
        <v>82121</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7969735</v>
      </c>
      <c r="S11" s="660"/>
      <c r="T11" s="660"/>
      <c r="U11" s="660"/>
      <c r="V11" s="660"/>
      <c r="W11" s="660"/>
      <c r="X11" s="660"/>
      <c r="Y11" s="661"/>
      <c r="Z11" s="664">
        <v>5.7</v>
      </c>
      <c r="AA11" s="665"/>
      <c r="AB11" s="665"/>
      <c r="AC11" s="671"/>
      <c r="AD11" s="668">
        <v>7969735</v>
      </c>
      <c r="AE11" s="660"/>
      <c r="AF11" s="660"/>
      <c r="AG11" s="660"/>
      <c r="AH11" s="660"/>
      <c r="AI11" s="660"/>
      <c r="AJ11" s="660"/>
      <c r="AK11" s="661"/>
      <c r="AL11" s="664">
        <v>9.6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3903937</v>
      </c>
      <c r="BH11" s="660"/>
      <c r="BI11" s="660"/>
      <c r="BJ11" s="660"/>
      <c r="BK11" s="660"/>
      <c r="BL11" s="660"/>
      <c r="BM11" s="660"/>
      <c r="BN11" s="661"/>
      <c r="BO11" s="662">
        <v>5.3</v>
      </c>
      <c r="BP11" s="662"/>
      <c r="BQ11" s="662"/>
      <c r="BR11" s="662"/>
      <c r="BS11" s="663">
        <v>650130</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1278740</v>
      </c>
      <c r="CS11" s="660"/>
      <c r="CT11" s="660"/>
      <c r="CU11" s="660"/>
      <c r="CV11" s="660"/>
      <c r="CW11" s="660"/>
      <c r="CX11" s="660"/>
      <c r="CY11" s="661"/>
      <c r="CZ11" s="662">
        <v>1</v>
      </c>
      <c r="DA11" s="662"/>
      <c r="DB11" s="662"/>
      <c r="DC11" s="662"/>
      <c r="DD11" s="668">
        <v>260783</v>
      </c>
      <c r="DE11" s="660"/>
      <c r="DF11" s="660"/>
      <c r="DG11" s="660"/>
      <c r="DH11" s="660"/>
      <c r="DI11" s="660"/>
      <c r="DJ11" s="660"/>
      <c r="DK11" s="660"/>
      <c r="DL11" s="660"/>
      <c r="DM11" s="660"/>
      <c r="DN11" s="660"/>
      <c r="DO11" s="660"/>
      <c r="DP11" s="661"/>
      <c r="DQ11" s="668">
        <v>1120547</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88954</v>
      </c>
      <c r="S12" s="660"/>
      <c r="T12" s="660"/>
      <c r="U12" s="660"/>
      <c r="V12" s="660"/>
      <c r="W12" s="660"/>
      <c r="X12" s="660"/>
      <c r="Y12" s="661"/>
      <c r="Z12" s="662">
        <v>0.1</v>
      </c>
      <c r="AA12" s="662"/>
      <c r="AB12" s="662"/>
      <c r="AC12" s="662"/>
      <c r="AD12" s="663">
        <v>88954</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37814681</v>
      </c>
      <c r="BH12" s="660"/>
      <c r="BI12" s="660"/>
      <c r="BJ12" s="660"/>
      <c r="BK12" s="660"/>
      <c r="BL12" s="660"/>
      <c r="BM12" s="660"/>
      <c r="BN12" s="661"/>
      <c r="BO12" s="662">
        <v>51.2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2958949</v>
      </c>
      <c r="CS12" s="660"/>
      <c r="CT12" s="660"/>
      <c r="CU12" s="660"/>
      <c r="CV12" s="660"/>
      <c r="CW12" s="660"/>
      <c r="CX12" s="660"/>
      <c r="CY12" s="661"/>
      <c r="CZ12" s="662">
        <v>2.2000000000000002</v>
      </c>
      <c r="DA12" s="662"/>
      <c r="DB12" s="662"/>
      <c r="DC12" s="662"/>
      <c r="DD12" s="668">
        <v>275290</v>
      </c>
      <c r="DE12" s="660"/>
      <c r="DF12" s="660"/>
      <c r="DG12" s="660"/>
      <c r="DH12" s="660"/>
      <c r="DI12" s="660"/>
      <c r="DJ12" s="660"/>
      <c r="DK12" s="660"/>
      <c r="DL12" s="660"/>
      <c r="DM12" s="660"/>
      <c r="DN12" s="660"/>
      <c r="DO12" s="660"/>
      <c r="DP12" s="661"/>
      <c r="DQ12" s="668">
        <v>1092942</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37792402</v>
      </c>
      <c r="BH13" s="660"/>
      <c r="BI13" s="660"/>
      <c r="BJ13" s="660"/>
      <c r="BK13" s="660"/>
      <c r="BL13" s="660"/>
      <c r="BM13" s="660"/>
      <c r="BN13" s="661"/>
      <c r="BO13" s="662">
        <v>51.2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21585698</v>
      </c>
      <c r="CS13" s="660"/>
      <c r="CT13" s="660"/>
      <c r="CU13" s="660"/>
      <c r="CV13" s="660"/>
      <c r="CW13" s="660"/>
      <c r="CX13" s="660"/>
      <c r="CY13" s="661"/>
      <c r="CZ13" s="662">
        <v>16.100000000000001</v>
      </c>
      <c r="DA13" s="662"/>
      <c r="DB13" s="662"/>
      <c r="DC13" s="662"/>
      <c r="DD13" s="668">
        <v>9476803</v>
      </c>
      <c r="DE13" s="660"/>
      <c r="DF13" s="660"/>
      <c r="DG13" s="660"/>
      <c r="DH13" s="660"/>
      <c r="DI13" s="660"/>
      <c r="DJ13" s="660"/>
      <c r="DK13" s="660"/>
      <c r="DL13" s="660"/>
      <c r="DM13" s="660"/>
      <c r="DN13" s="660"/>
      <c r="DO13" s="660"/>
      <c r="DP13" s="661"/>
      <c r="DQ13" s="668">
        <v>15068195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8448</v>
      </c>
      <c r="S14" s="660"/>
      <c r="T14" s="660"/>
      <c r="U14" s="660"/>
      <c r="V14" s="660"/>
      <c r="W14" s="660"/>
      <c r="X14" s="660"/>
      <c r="Y14" s="661"/>
      <c r="Z14" s="662">
        <v>0</v>
      </c>
      <c r="AA14" s="662"/>
      <c r="AB14" s="662"/>
      <c r="AC14" s="662"/>
      <c r="AD14" s="663">
        <v>8448</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959238</v>
      </c>
      <c r="BH14" s="660"/>
      <c r="BI14" s="660"/>
      <c r="BJ14" s="660"/>
      <c r="BK14" s="660"/>
      <c r="BL14" s="660"/>
      <c r="BM14" s="660"/>
      <c r="BN14" s="661"/>
      <c r="BO14" s="662">
        <v>1.3</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5076756</v>
      </c>
      <c r="CS14" s="660"/>
      <c r="CT14" s="660"/>
      <c r="CU14" s="660"/>
      <c r="CV14" s="660"/>
      <c r="CW14" s="660"/>
      <c r="CX14" s="660"/>
      <c r="CY14" s="661"/>
      <c r="CZ14" s="662">
        <v>3.8</v>
      </c>
      <c r="DA14" s="662"/>
      <c r="DB14" s="662"/>
      <c r="DC14" s="662"/>
      <c r="DD14" s="668">
        <v>1007106</v>
      </c>
      <c r="DE14" s="660"/>
      <c r="DF14" s="660"/>
      <c r="DG14" s="660"/>
      <c r="DH14" s="660"/>
      <c r="DI14" s="660"/>
      <c r="DJ14" s="660"/>
      <c r="DK14" s="660"/>
      <c r="DL14" s="660"/>
      <c r="DM14" s="660"/>
      <c r="DN14" s="660"/>
      <c r="DO14" s="660"/>
      <c r="DP14" s="661"/>
      <c r="DQ14" s="668">
        <v>4449781</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2356036</v>
      </c>
      <c r="BH15" s="660"/>
      <c r="BI15" s="660"/>
      <c r="BJ15" s="660"/>
      <c r="BK15" s="660"/>
      <c r="BL15" s="660"/>
      <c r="BM15" s="660"/>
      <c r="BN15" s="661"/>
      <c r="BO15" s="662">
        <v>3.2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16462898</v>
      </c>
      <c r="CS15" s="660"/>
      <c r="CT15" s="660"/>
      <c r="CU15" s="660"/>
      <c r="CV15" s="660"/>
      <c r="CW15" s="660"/>
      <c r="CX15" s="660"/>
      <c r="CY15" s="661"/>
      <c r="CZ15" s="662">
        <v>12.3</v>
      </c>
      <c r="DA15" s="662"/>
      <c r="DB15" s="662"/>
      <c r="DC15" s="662"/>
      <c r="DD15" s="668">
        <v>4403490</v>
      </c>
      <c r="DE15" s="660"/>
      <c r="DF15" s="660"/>
      <c r="DG15" s="660"/>
      <c r="DH15" s="660"/>
      <c r="DI15" s="660"/>
      <c r="DJ15" s="660"/>
      <c r="DK15" s="660"/>
      <c r="DL15" s="660"/>
      <c r="DM15" s="660"/>
      <c r="DN15" s="660"/>
      <c r="DO15" s="660"/>
      <c r="DP15" s="661"/>
      <c r="DQ15" s="668">
        <v>12970086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137722</v>
      </c>
      <c r="S16" s="660"/>
      <c r="T16" s="660"/>
      <c r="U16" s="660"/>
      <c r="V16" s="660"/>
      <c r="W16" s="660"/>
      <c r="X16" s="660"/>
      <c r="Y16" s="661"/>
      <c r="Z16" s="662">
        <v>0.1</v>
      </c>
      <c r="AA16" s="662"/>
      <c r="AB16" s="662"/>
      <c r="AC16" s="662"/>
      <c r="AD16" s="663">
        <v>137722</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991560</v>
      </c>
      <c r="S17" s="660"/>
      <c r="T17" s="660"/>
      <c r="U17" s="660"/>
      <c r="V17" s="660"/>
      <c r="W17" s="660"/>
      <c r="X17" s="660"/>
      <c r="Y17" s="661"/>
      <c r="Z17" s="662">
        <v>0.7</v>
      </c>
      <c r="AA17" s="662"/>
      <c r="AB17" s="662"/>
      <c r="AC17" s="662"/>
      <c r="AD17" s="663">
        <v>991560</v>
      </c>
      <c r="AE17" s="663"/>
      <c r="AF17" s="663"/>
      <c r="AG17" s="663"/>
      <c r="AH17" s="663"/>
      <c r="AI17" s="663"/>
      <c r="AJ17" s="663"/>
      <c r="AK17" s="663"/>
      <c r="AL17" s="664">
        <v>1.2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5694667</v>
      </c>
      <c r="CS17" s="660"/>
      <c r="CT17" s="660"/>
      <c r="CU17" s="660"/>
      <c r="CV17" s="660"/>
      <c r="CW17" s="660"/>
      <c r="CX17" s="660"/>
      <c r="CY17" s="661"/>
      <c r="CZ17" s="662">
        <v>4.3</v>
      </c>
      <c r="DA17" s="662"/>
      <c r="DB17" s="662"/>
      <c r="DC17" s="662"/>
      <c r="DD17" s="668" t="s">
        <v>122</v>
      </c>
      <c r="DE17" s="660"/>
      <c r="DF17" s="660"/>
      <c r="DG17" s="660"/>
      <c r="DH17" s="660"/>
      <c r="DI17" s="660"/>
      <c r="DJ17" s="660"/>
      <c r="DK17" s="660"/>
      <c r="DL17" s="660"/>
      <c r="DM17" s="660"/>
      <c r="DN17" s="660"/>
      <c r="DO17" s="660"/>
      <c r="DP17" s="661"/>
      <c r="DQ17" s="668">
        <v>5694667</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369657</v>
      </c>
      <c r="S18" s="660"/>
      <c r="T18" s="660"/>
      <c r="U18" s="660"/>
      <c r="V18" s="660"/>
      <c r="W18" s="660"/>
      <c r="X18" s="660"/>
      <c r="Y18" s="661"/>
      <c r="Z18" s="662">
        <v>0.3</v>
      </c>
      <c r="AA18" s="662"/>
      <c r="AB18" s="662"/>
      <c r="AC18" s="662"/>
      <c r="AD18" s="663">
        <v>369657</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328740</v>
      </c>
      <c r="S19" s="660"/>
      <c r="T19" s="660"/>
      <c r="U19" s="660"/>
      <c r="V19" s="660"/>
      <c r="W19" s="660"/>
      <c r="X19" s="660"/>
      <c r="Y19" s="661"/>
      <c r="Z19" s="662">
        <v>0.2</v>
      </c>
      <c r="AA19" s="662"/>
      <c r="AB19" s="662"/>
      <c r="AC19" s="662"/>
      <c r="AD19" s="663">
        <v>328740</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6665605</v>
      </c>
      <c r="BH19" s="660"/>
      <c r="BI19" s="660"/>
      <c r="BJ19" s="660"/>
      <c r="BK19" s="660"/>
      <c r="BL19" s="660"/>
      <c r="BM19" s="660"/>
      <c r="BN19" s="661"/>
      <c r="BO19" s="662">
        <v>9</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40917</v>
      </c>
      <c r="S20" s="660"/>
      <c r="T20" s="660"/>
      <c r="U20" s="660"/>
      <c r="V20" s="660"/>
      <c r="W20" s="660"/>
      <c r="X20" s="660"/>
      <c r="Y20" s="661"/>
      <c r="Z20" s="662">
        <v>0</v>
      </c>
      <c r="AA20" s="662"/>
      <c r="AB20" s="662"/>
      <c r="AC20" s="662"/>
      <c r="AD20" s="663">
        <v>40917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6665605</v>
      </c>
      <c r="BH20" s="660"/>
      <c r="BI20" s="660"/>
      <c r="BJ20" s="660"/>
      <c r="BK20" s="660"/>
      <c r="BL20" s="660"/>
      <c r="BM20" s="660"/>
      <c r="BN20" s="661"/>
      <c r="BO20" s="662">
        <v>9</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133907862</v>
      </c>
      <c r="CS20" s="660"/>
      <c r="CT20" s="660"/>
      <c r="CU20" s="660"/>
      <c r="CV20" s="660"/>
      <c r="CW20" s="660"/>
      <c r="CX20" s="660"/>
      <c r="CY20" s="661"/>
      <c r="CZ20" s="662">
        <v>100</v>
      </c>
      <c r="DA20" s="662"/>
      <c r="DB20" s="662"/>
      <c r="DC20" s="662"/>
      <c r="DD20" s="668">
        <v>17027305</v>
      </c>
      <c r="DE20" s="660"/>
      <c r="DF20" s="660"/>
      <c r="DG20" s="660"/>
      <c r="DH20" s="660"/>
      <c r="DI20" s="660"/>
      <c r="DJ20" s="660"/>
      <c r="DK20" s="660"/>
      <c r="DL20" s="660"/>
      <c r="DM20" s="660"/>
      <c r="DN20" s="660"/>
      <c r="DO20" s="660"/>
      <c r="DP20" s="661"/>
      <c r="DQ20" s="668">
        <v>91796009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487403</v>
      </c>
      <c r="S21" s="660"/>
      <c r="T21" s="660"/>
      <c r="U21" s="660"/>
      <c r="V21" s="660"/>
      <c r="W21" s="660"/>
      <c r="X21" s="660"/>
      <c r="Y21" s="661"/>
      <c r="Z21" s="662">
        <v>0.3</v>
      </c>
      <c r="AA21" s="662"/>
      <c r="AB21" s="662"/>
      <c r="AC21" s="662"/>
      <c r="AD21" s="663" t="s">
        <v>122</v>
      </c>
      <c r="AE21" s="663"/>
      <c r="AF21" s="663"/>
      <c r="AG21" s="663"/>
      <c r="AH21" s="663"/>
      <c r="AI21" s="663"/>
      <c r="AJ21" s="663"/>
      <c r="AK21" s="663"/>
      <c r="AL21" s="664" t="s">
        <v>122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2203</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t="s">
        <v>122</v>
      </c>
      <c r="S22" s="660"/>
      <c r="T22" s="660"/>
      <c r="U22" s="660"/>
      <c r="V22" s="660"/>
      <c r="W22" s="660"/>
      <c r="X22" s="660"/>
      <c r="Y22" s="661"/>
      <c r="Z22" s="662" t="s">
        <v>122</v>
      </c>
      <c r="AA22" s="662"/>
      <c r="AB22" s="662"/>
      <c r="AC22" s="662"/>
      <c r="AD22" s="663" t="s">
        <v>122</v>
      </c>
      <c r="AE22" s="663"/>
      <c r="AF22" s="663"/>
      <c r="AG22" s="663"/>
      <c r="AH22" s="663"/>
      <c r="AI22" s="663"/>
      <c r="AJ22" s="663"/>
      <c r="AK22" s="663"/>
      <c r="AL22" s="664" t="s">
        <v>122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v>3942441</v>
      </c>
      <c r="BH22" s="660"/>
      <c r="BI22" s="660"/>
      <c r="BJ22" s="660"/>
      <c r="BK22" s="660"/>
      <c r="BL22" s="660"/>
      <c r="BM22" s="660"/>
      <c r="BN22" s="661"/>
      <c r="BO22" s="662">
        <v>5.3</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487326</v>
      </c>
      <c r="S23" s="660"/>
      <c r="T23" s="660"/>
      <c r="U23" s="660"/>
      <c r="V23" s="660"/>
      <c r="W23" s="660"/>
      <c r="X23" s="660"/>
      <c r="Y23" s="661"/>
      <c r="Z23" s="662">
        <v>0.3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2720961</v>
      </c>
      <c r="BH23" s="660"/>
      <c r="BI23" s="660"/>
      <c r="BJ23" s="660"/>
      <c r="BK23" s="660"/>
      <c r="BL23" s="660"/>
      <c r="BM23" s="660"/>
      <c r="BN23" s="661"/>
      <c r="BO23" s="662">
        <v>3.7</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v>77</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60835086</v>
      </c>
      <c r="CS24" s="649"/>
      <c r="CT24" s="649"/>
      <c r="CU24" s="649"/>
      <c r="CV24" s="649"/>
      <c r="CW24" s="649"/>
      <c r="CX24" s="649"/>
      <c r="CY24" s="650"/>
      <c r="CZ24" s="653">
        <v>45.4</v>
      </c>
      <c r="DA24" s="654"/>
      <c r="DB24" s="654"/>
      <c r="DC24" s="670"/>
      <c r="DD24" s="694">
        <v>37738091</v>
      </c>
      <c r="DE24" s="649"/>
      <c r="DF24" s="649"/>
      <c r="DG24" s="649"/>
      <c r="DH24" s="649"/>
      <c r="DI24" s="649"/>
      <c r="DJ24" s="649"/>
      <c r="DK24" s="650"/>
      <c r="DL24" s="694">
        <v>34214873</v>
      </c>
      <c r="DM24" s="649"/>
      <c r="DN24" s="649"/>
      <c r="DO24" s="649"/>
      <c r="DP24" s="649"/>
      <c r="DQ24" s="649"/>
      <c r="DR24" s="649"/>
      <c r="DS24" s="649"/>
      <c r="DT24" s="649"/>
      <c r="DU24" s="649"/>
      <c r="DV24" s="650"/>
      <c r="DW24" s="653">
        <v>41.1</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86103030</v>
      </c>
      <c r="S25" s="660"/>
      <c r="T25" s="660"/>
      <c r="U25" s="660"/>
      <c r="V25" s="660"/>
      <c r="W25" s="660"/>
      <c r="X25" s="660"/>
      <c r="Y25" s="661"/>
      <c r="Z25" s="662">
        <v>61.4</v>
      </c>
      <c r="AA25" s="662"/>
      <c r="AB25" s="662"/>
      <c r="AC25" s="662"/>
      <c r="AD25" s="663">
        <v>82894666</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21051504</v>
      </c>
      <c r="CS25" s="691"/>
      <c r="CT25" s="691"/>
      <c r="CU25" s="691"/>
      <c r="CV25" s="691"/>
      <c r="CW25" s="691"/>
      <c r="CX25" s="691"/>
      <c r="CY25" s="692"/>
      <c r="CZ25" s="664">
        <v>15.7</v>
      </c>
      <c r="DA25" s="689"/>
      <c r="DB25" s="689"/>
      <c r="DC25" s="693"/>
      <c r="DD25" s="668">
        <v>19455201</v>
      </c>
      <c r="DE25" s="691"/>
      <c r="DF25" s="691"/>
      <c r="DG25" s="691"/>
      <c r="DH25" s="691"/>
      <c r="DI25" s="691"/>
      <c r="DJ25" s="691"/>
      <c r="DK25" s="692"/>
      <c r="DL25" s="668">
        <v>19212139</v>
      </c>
      <c r="DM25" s="691"/>
      <c r="DN25" s="691"/>
      <c r="DO25" s="691"/>
      <c r="DP25" s="691"/>
      <c r="DQ25" s="691"/>
      <c r="DR25" s="691"/>
      <c r="DS25" s="691"/>
      <c r="DT25" s="691"/>
      <c r="DU25" s="691"/>
      <c r="DV25" s="692"/>
      <c r="DW25" s="664">
        <v>23.1</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33296</v>
      </c>
      <c r="S26" s="660"/>
      <c r="T26" s="660"/>
      <c r="U26" s="660"/>
      <c r="V26" s="660"/>
      <c r="W26" s="660"/>
      <c r="X26" s="660"/>
      <c r="Y26" s="661"/>
      <c r="Z26" s="662">
        <v>0</v>
      </c>
      <c r="AA26" s="662"/>
      <c r="AB26" s="662"/>
      <c r="AC26" s="662"/>
      <c r="AD26" s="663">
        <v>33296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13637832</v>
      </c>
      <c r="CS26" s="660"/>
      <c r="CT26" s="660"/>
      <c r="CU26" s="660"/>
      <c r="CV26" s="660"/>
      <c r="CW26" s="660"/>
      <c r="CX26" s="660"/>
      <c r="CY26" s="661"/>
      <c r="CZ26" s="664">
        <v>10.199999999999999</v>
      </c>
      <c r="DA26" s="689"/>
      <c r="DB26" s="689"/>
      <c r="DC26" s="693"/>
      <c r="DD26" s="668">
        <v>12385687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440922</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73869528</v>
      </c>
      <c r="BH27" s="660"/>
      <c r="BI27" s="660"/>
      <c r="BJ27" s="660"/>
      <c r="BK27" s="660"/>
      <c r="BL27" s="660"/>
      <c r="BM27" s="660"/>
      <c r="BN27" s="661"/>
      <c r="BO27" s="662">
        <v>100</v>
      </c>
      <c r="BP27" s="662"/>
      <c r="BQ27" s="662"/>
      <c r="BR27" s="662"/>
      <c r="BS27" s="663">
        <v>650130</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34088915</v>
      </c>
      <c r="CS27" s="691"/>
      <c r="CT27" s="691"/>
      <c r="CU27" s="691"/>
      <c r="CV27" s="691"/>
      <c r="CW27" s="691"/>
      <c r="CX27" s="691"/>
      <c r="CY27" s="692"/>
      <c r="CZ27" s="664">
        <v>25.5</v>
      </c>
      <c r="DA27" s="689"/>
      <c r="DB27" s="689"/>
      <c r="DC27" s="693"/>
      <c r="DD27" s="668">
        <v>12588223</v>
      </c>
      <c r="DE27" s="691"/>
      <c r="DF27" s="691"/>
      <c r="DG27" s="691"/>
      <c r="DH27" s="691"/>
      <c r="DI27" s="691"/>
      <c r="DJ27" s="691"/>
      <c r="DK27" s="692"/>
      <c r="DL27" s="668">
        <v>9308067</v>
      </c>
      <c r="DM27" s="691"/>
      <c r="DN27" s="691"/>
      <c r="DO27" s="691"/>
      <c r="DP27" s="691"/>
      <c r="DQ27" s="691"/>
      <c r="DR27" s="691"/>
      <c r="DS27" s="691"/>
      <c r="DT27" s="691"/>
      <c r="DU27" s="691"/>
      <c r="DV27" s="692"/>
      <c r="DW27" s="664">
        <v>11.2</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1198308</v>
      </c>
      <c r="S28" s="660"/>
      <c r="T28" s="660"/>
      <c r="U28" s="660"/>
      <c r="V28" s="660"/>
      <c r="W28" s="660"/>
      <c r="X28" s="660"/>
      <c r="Y28" s="661"/>
      <c r="Z28" s="662">
        <v>0.9</v>
      </c>
      <c r="AA28" s="662"/>
      <c r="AB28" s="662"/>
      <c r="AC28" s="662"/>
      <c r="AD28" s="663">
        <v>294645</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5694667</v>
      </c>
      <c r="CS28" s="660"/>
      <c r="CT28" s="660"/>
      <c r="CU28" s="660"/>
      <c r="CV28" s="660"/>
      <c r="CW28" s="660"/>
      <c r="CX28" s="660"/>
      <c r="CY28" s="661"/>
      <c r="CZ28" s="664">
        <v>4.3</v>
      </c>
      <c r="DA28" s="689"/>
      <c r="DB28" s="689"/>
      <c r="DC28" s="693"/>
      <c r="DD28" s="668">
        <v>5694667</v>
      </c>
      <c r="DE28" s="660"/>
      <c r="DF28" s="660"/>
      <c r="DG28" s="660"/>
      <c r="DH28" s="660"/>
      <c r="DI28" s="660"/>
      <c r="DJ28" s="660"/>
      <c r="DK28" s="661"/>
      <c r="DL28" s="668">
        <v>5694667</v>
      </c>
      <c r="DM28" s="660"/>
      <c r="DN28" s="660"/>
      <c r="DO28" s="660"/>
      <c r="DP28" s="660"/>
      <c r="DQ28" s="660"/>
      <c r="DR28" s="660"/>
      <c r="DS28" s="660"/>
      <c r="DT28" s="660"/>
      <c r="DU28" s="660"/>
      <c r="DV28" s="661"/>
      <c r="DW28" s="664">
        <v>6.8</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848739</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5694457</v>
      </c>
      <c r="CS29" s="691"/>
      <c r="CT29" s="691"/>
      <c r="CU29" s="691"/>
      <c r="CV29" s="691"/>
      <c r="CW29" s="691"/>
      <c r="CX29" s="691"/>
      <c r="CY29" s="692"/>
      <c r="CZ29" s="664">
        <v>4.3</v>
      </c>
      <c r="DA29" s="689"/>
      <c r="DB29" s="689"/>
      <c r="DC29" s="693"/>
      <c r="DD29" s="668">
        <v>5694457</v>
      </c>
      <c r="DE29" s="691"/>
      <c r="DF29" s="691"/>
      <c r="DG29" s="691"/>
      <c r="DH29" s="691"/>
      <c r="DI29" s="691"/>
      <c r="DJ29" s="691"/>
      <c r="DK29" s="692"/>
      <c r="DL29" s="668">
        <v>5694457</v>
      </c>
      <c r="DM29" s="691"/>
      <c r="DN29" s="691"/>
      <c r="DO29" s="691"/>
      <c r="DP29" s="691"/>
      <c r="DQ29" s="691"/>
      <c r="DR29" s="691"/>
      <c r="DS29" s="691"/>
      <c r="DT29" s="691"/>
      <c r="DU29" s="691"/>
      <c r="DV29" s="692"/>
      <c r="DW29" s="664">
        <v>6.8</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24701446</v>
      </c>
      <c r="S30" s="660"/>
      <c r="T30" s="660"/>
      <c r="U30" s="660"/>
      <c r="V30" s="660"/>
      <c r="W30" s="660"/>
      <c r="X30" s="660"/>
      <c r="Y30" s="661"/>
      <c r="Z30" s="662">
        <v>17.600000000000001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5529791</v>
      </c>
      <c r="CS30" s="660"/>
      <c r="CT30" s="660"/>
      <c r="CU30" s="660"/>
      <c r="CV30" s="660"/>
      <c r="CW30" s="660"/>
      <c r="CX30" s="660"/>
      <c r="CY30" s="661"/>
      <c r="CZ30" s="664">
        <v>4.0999999999999996</v>
      </c>
      <c r="DA30" s="689"/>
      <c r="DB30" s="689"/>
      <c r="DC30" s="693"/>
      <c r="DD30" s="668">
        <v>5529791</v>
      </c>
      <c r="DE30" s="660"/>
      <c r="DF30" s="660"/>
      <c r="DG30" s="660"/>
      <c r="DH30" s="660"/>
      <c r="DI30" s="660"/>
      <c r="DJ30" s="660"/>
      <c r="DK30" s="661"/>
      <c r="DL30" s="668">
        <v>5529791</v>
      </c>
      <c r="DM30" s="660"/>
      <c r="DN30" s="660"/>
      <c r="DO30" s="660"/>
      <c r="DP30" s="660"/>
      <c r="DQ30" s="660"/>
      <c r="DR30" s="660"/>
      <c r="DS30" s="660"/>
      <c r="DT30" s="660"/>
      <c r="DU30" s="660"/>
      <c r="DV30" s="661"/>
      <c r="DW30" s="664">
        <v>6.6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4"/>
      <c r="AV31" s="214"/>
      <c r="AW31" s="214"/>
      <c r="AX31" s="645" t="s">
        <v>177</v>
      </c>
      <c r="AY31" s="646"/>
      <c r="AZ31" s="646"/>
      <c r="BA31" s="646"/>
      <c r="BB31" s="646"/>
      <c r="BC31" s="646"/>
      <c r="BD31" s="646"/>
      <c r="BE31" s="646"/>
      <c r="BF31" s="647"/>
      <c r="BG31" s="715">
        <v>99.4</v>
      </c>
      <c r="BH31" s="703"/>
      <c r="BI31" s="703"/>
      <c r="BJ31" s="703"/>
      <c r="BK31" s="703"/>
      <c r="BL31" s="703"/>
      <c r="BM31" s="654">
        <v>98.5</v>
      </c>
      <c r="BN31" s="703"/>
      <c r="BO31" s="703"/>
      <c r="BP31" s="703"/>
      <c r="BQ31" s="704"/>
      <c r="BR31" s="715">
        <v>99.4</v>
      </c>
      <c r="BS31" s="703"/>
      <c r="BT31" s="703"/>
      <c r="BU31" s="703"/>
      <c r="BV31" s="703"/>
      <c r="BW31" s="703"/>
      <c r="BX31" s="654">
        <v>98.5</v>
      </c>
      <c r="BY31" s="703"/>
      <c r="BZ31" s="703"/>
      <c r="CA31" s="703"/>
      <c r="CB31" s="704"/>
      <c r="CD31" s="697"/>
      <c r="CE31" s="698"/>
      <c r="CF31" s="656" t="s">
        <v>300</v>
      </c>
      <c r="CG31" s="657"/>
      <c r="CH31" s="657"/>
      <c r="CI31" s="657"/>
      <c r="CJ31" s="657"/>
      <c r="CK31" s="657"/>
      <c r="CL31" s="657"/>
      <c r="CM31" s="657"/>
      <c r="CN31" s="657"/>
      <c r="CO31" s="657"/>
      <c r="CP31" s="657"/>
      <c r="CQ31" s="658"/>
      <c r="CR31" s="659">
        <v>164666</v>
      </c>
      <c r="CS31" s="691"/>
      <c r="CT31" s="691"/>
      <c r="CU31" s="691"/>
      <c r="CV31" s="691"/>
      <c r="CW31" s="691"/>
      <c r="CX31" s="691"/>
      <c r="CY31" s="692"/>
      <c r="CZ31" s="664">
        <v>0.1</v>
      </c>
      <c r="DA31" s="689"/>
      <c r="DB31" s="689"/>
      <c r="DC31" s="693"/>
      <c r="DD31" s="668">
        <v>164666</v>
      </c>
      <c r="DE31" s="691"/>
      <c r="DF31" s="691"/>
      <c r="DG31" s="691"/>
      <c r="DH31" s="691"/>
      <c r="DI31" s="691"/>
      <c r="DJ31" s="691"/>
      <c r="DK31" s="692"/>
      <c r="DL31" s="668">
        <v>164666</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8660744</v>
      </c>
      <c r="S32" s="660"/>
      <c r="T32" s="660"/>
      <c r="U32" s="660"/>
      <c r="V32" s="660"/>
      <c r="W32" s="660"/>
      <c r="X32" s="660"/>
      <c r="Y32" s="661"/>
      <c r="Z32" s="662">
        <v>6.2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0" t="s">
        <v>302</v>
      </c>
      <c r="AX32" s="656" t="s">
        <v>303</v>
      </c>
      <c r="AY32" s="657"/>
      <c r="AZ32" s="657"/>
      <c r="BA32" s="657"/>
      <c r="BB32" s="657"/>
      <c r="BC32" s="657"/>
      <c r="BD32" s="657"/>
      <c r="BE32" s="657"/>
      <c r="BF32" s="658"/>
      <c r="BG32" s="716">
        <v>98.9</v>
      </c>
      <c r="BH32" s="691"/>
      <c r="BI32" s="691"/>
      <c r="BJ32" s="691"/>
      <c r="BK32" s="691"/>
      <c r="BL32" s="691"/>
      <c r="BM32" s="665">
        <v>97.4</v>
      </c>
      <c r="BN32" s="691"/>
      <c r="BO32" s="691"/>
      <c r="BP32" s="691"/>
      <c r="BQ32" s="714"/>
      <c r="BR32" s="716">
        <v>98.9</v>
      </c>
      <c r="BS32" s="691"/>
      <c r="BT32" s="691"/>
      <c r="BU32" s="691"/>
      <c r="BV32" s="691"/>
      <c r="BW32" s="691"/>
      <c r="BX32" s="665">
        <v>97.5</v>
      </c>
      <c r="BY32" s="691"/>
      <c r="BZ32" s="691"/>
      <c r="CA32" s="691"/>
      <c r="CB32" s="714"/>
      <c r="CD32" s="699"/>
      <c r="CE32" s="700"/>
      <c r="CF32" s="656" t="s">
        <v>304</v>
      </c>
      <c r="CG32" s="657"/>
      <c r="CH32" s="657"/>
      <c r="CI32" s="657"/>
      <c r="CJ32" s="657"/>
      <c r="CK32" s="657"/>
      <c r="CL32" s="657"/>
      <c r="CM32" s="657"/>
      <c r="CN32" s="657"/>
      <c r="CO32" s="657"/>
      <c r="CP32" s="657"/>
      <c r="CQ32" s="658"/>
      <c r="CR32" s="659">
        <v>210</v>
      </c>
      <c r="CS32" s="660"/>
      <c r="CT32" s="660"/>
      <c r="CU32" s="660"/>
      <c r="CV32" s="660"/>
      <c r="CW32" s="660"/>
      <c r="CX32" s="660"/>
      <c r="CY32" s="661"/>
      <c r="CZ32" s="664">
        <v>0</v>
      </c>
      <c r="DA32" s="689"/>
      <c r="DB32" s="689"/>
      <c r="DC32" s="693"/>
      <c r="DD32" s="668">
        <v>210</v>
      </c>
      <c r="DE32" s="660"/>
      <c r="DF32" s="660"/>
      <c r="DG32" s="660"/>
      <c r="DH32" s="660"/>
      <c r="DI32" s="660"/>
      <c r="DJ32" s="660"/>
      <c r="DK32" s="661"/>
      <c r="DL32" s="668">
        <v>210</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1613650</v>
      </c>
      <c r="S33" s="660"/>
      <c r="T33" s="660"/>
      <c r="U33" s="660"/>
      <c r="V33" s="660"/>
      <c r="W33" s="660"/>
      <c r="X33" s="660"/>
      <c r="Y33" s="661"/>
      <c r="Z33" s="662">
        <v>1.2</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5"/>
      <c r="AV33" s="215"/>
      <c r="AW33" s="215"/>
      <c r="AX33" s="680" t="s">
        <v>306</v>
      </c>
      <c r="AY33" s="681"/>
      <c r="AZ33" s="681"/>
      <c r="BA33" s="681"/>
      <c r="BB33" s="681"/>
      <c r="BC33" s="681"/>
      <c r="BD33" s="681"/>
      <c r="BE33" s="681"/>
      <c r="BF33" s="682"/>
      <c r="BG33" s="717">
        <v>99.6</v>
      </c>
      <c r="BH33" s="718"/>
      <c r="BI33" s="718"/>
      <c r="BJ33" s="718"/>
      <c r="BK33" s="718"/>
      <c r="BL33" s="718"/>
      <c r="BM33" s="719">
        <v>99.1</v>
      </c>
      <c r="BN33" s="718"/>
      <c r="BO33" s="718"/>
      <c r="BP33" s="718"/>
      <c r="BQ33" s="720"/>
      <c r="BR33" s="717">
        <v>99.6</v>
      </c>
      <c r="BS33" s="718"/>
      <c r="BT33" s="718"/>
      <c r="BU33" s="718"/>
      <c r="BV33" s="718"/>
      <c r="BW33" s="718"/>
      <c r="BX33" s="719">
        <v>99</v>
      </c>
      <c r="BY33" s="718"/>
      <c r="BZ33" s="718"/>
      <c r="CA33" s="718"/>
      <c r="CB33" s="720"/>
      <c r="CD33" s="656" t="s">
        <v>307</v>
      </c>
      <c r="CE33" s="657"/>
      <c r="CF33" s="657"/>
      <c r="CG33" s="657"/>
      <c r="CH33" s="657"/>
      <c r="CI33" s="657"/>
      <c r="CJ33" s="657"/>
      <c r="CK33" s="657"/>
      <c r="CL33" s="657"/>
      <c r="CM33" s="657"/>
      <c r="CN33" s="657"/>
      <c r="CO33" s="657"/>
      <c r="CP33" s="657"/>
      <c r="CQ33" s="658"/>
      <c r="CR33" s="659">
        <v>56045471</v>
      </c>
      <c r="CS33" s="691"/>
      <c r="CT33" s="691"/>
      <c r="CU33" s="691"/>
      <c r="CV33" s="691"/>
      <c r="CW33" s="691"/>
      <c r="CX33" s="691"/>
      <c r="CY33" s="692"/>
      <c r="CZ33" s="664">
        <v>41.9</v>
      </c>
      <c r="DA33" s="689"/>
      <c r="DB33" s="689"/>
      <c r="DC33" s="693"/>
      <c r="DD33" s="668">
        <v>44917150</v>
      </c>
      <c r="DE33" s="691"/>
      <c r="DF33" s="691"/>
      <c r="DG33" s="691"/>
      <c r="DH33" s="691"/>
      <c r="DI33" s="691"/>
      <c r="DJ33" s="691"/>
      <c r="DK33" s="692"/>
      <c r="DL33" s="668">
        <v>32975726</v>
      </c>
      <c r="DM33" s="691"/>
      <c r="DN33" s="691"/>
      <c r="DO33" s="691"/>
      <c r="DP33" s="691"/>
      <c r="DQ33" s="691"/>
      <c r="DR33" s="691"/>
      <c r="DS33" s="691"/>
      <c r="DT33" s="691"/>
      <c r="DU33" s="691"/>
      <c r="DV33" s="692"/>
      <c r="DW33" s="664">
        <v>39.6</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449424</v>
      </c>
      <c r="S34" s="660"/>
      <c r="T34" s="660"/>
      <c r="U34" s="660"/>
      <c r="V34" s="660"/>
      <c r="W34" s="660"/>
      <c r="X34" s="660"/>
      <c r="Y34" s="661"/>
      <c r="Z34" s="662">
        <v>0.3</v>
      </c>
      <c r="AA34" s="662"/>
      <c r="AB34" s="662"/>
      <c r="AC34" s="662"/>
      <c r="AD34" s="663" t="s">
        <v>122</v>
      </c>
      <c r="AE34" s="663"/>
      <c r="AF34" s="663"/>
      <c r="AG34" s="663"/>
      <c r="AH34" s="663"/>
      <c r="AI34" s="663"/>
      <c r="AJ34" s="663"/>
      <c r="AK34" s="663"/>
      <c r="AL34" s="664" t="s">
        <v>122</v>
      </c>
      <c r="AM34" s="665"/>
      <c r="AN34" s="665"/>
      <c r="AO34" s="666"/>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6" t="s">
        <v>309</v>
      </c>
      <c r="CE34" s="657"/>
      <c r="CF34" s="657"/>
      <c r="CG34" s="657"/>
      <c r="CH34" s="657"/>
      <c r="CI34" s="657"/>
      <c r="CJ34" s="657"/>
      <c r="CK34" s="657"/>
      <c r="CL34" s="657"/>
      <c r="CM34" s="657"/>
      <c r="CN34" s="657"/>
      <c r="CO34" s="657"/>
      <c r="CP34" s="657"/>
      <c r="CQ34" s="658"/>
      <c r="CR34" s="659">
        <v>20362235</v>
      </c>
      <c r="CS34" s="660"/>
      <c r="CT34" s="660"/>
      <c r="CU34" s="660"/>
      <c r="CV34" s="660"/>
      <c r="CW34" s="660"/>
      <c r="CX34" s="660"/>
      <c r="CY34" s="661"/>
      <c r="CZ34" s="664">
        <v>15.2</v>
      </c>
      <c r="DA34" s="689"/>
      <c r="DB34" s="689"/>
      <c r="DC34" s="693"/>
      <c r="DD34" s="668">
        <v>15109906</v>
      </c>
      <c r="DE34" s="660"/>
      <c r="DF34" s="660"/>
      <c r="DG34" s="660"/>
      <c r="DH34" s="660"/>
      <c r="DI34" s="660"/>
      <c r="DJ34" s="660"/>
      <c r="DK34" s="661"/>
      <c r="DL34" s="668">
        <v>14338778</v>
      </c>
      <c r="DM34" s="660"/>
      <c r="DN34" s="660"/>
      <c r="DO34" s="660"/>
      <c r="DP34" s="660"/>
      <c r="DQ34" s="660"/>
      <c r="DR34" s="660"/>
      <c r="DS34" s="660"/>
      <c r="DT34" s="660"/>
      <c r="DU34" s="660"/>
      <c r="DV34" s="661"/>
      <c r="DW34" s="664">
        <v>17.2</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1822774</v>
      </c>
      <c r="S35" s="660"/>
      <c r="T35" s="660"/>
      <c r="U35" s="660"/>
      <c r="V35" s="660"/>
      <c r="W35" s="660"/>
      <c r="X35" s="660"/>
      <c r="Y35" s="661"/>
      <c r="Z35" s="662">
        <v>1.3</v>
      </c>
      <c r="AA35" s="662"/>
      <c r="AB35" s="662"/>
      <c r="AC35" s="662"/>
      <c r="AD35" s="663" t="s">
        <v>122</v>
      </c>
      <c r="AE35" s="663"/>
      <c r="AF35" s="663"/>
      <c r="AG35" s="663"/>
      <c r="AH35" s="663"/>
      <c r="AI35" s="663"/>
      <c r="AJ35" s="663"/>
      <c r="AK35" s="663"/>
      <c r="AL35" s="664" t="s">
        <v>122</v>
      </c>
      <c r="AM35" s="665"/>
      <c r="AN35" s="665"/>
      <c r="AO35" s="666"/>
      <c r="AP35" s="218"/>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3028479</v>
      </c>
      <c r="CS35" s="691"/>
      <c r="CT35" s="691"/>
      <c r="CU35" s="691"/>
      <c r="CV35" s="691"/>
      <c r="CW35" s="691"/>
      <c r="CX35" s="691"/>
      <c r="CY35" s="692"/>
      <c r="CZ35" s="664">
        <v>2.2999999999999998</v>
      </c>
      <c r="DA35" s="689"/>
      <c r="DB35" s="689"/>
      <c r="DC35" s="693"/>
      <c r="DD35" s="668">
        <v>2564201</v>
      </c>
      <c r="DE35" s="691"/>
      <c r="DF35" s="691"/>
      <c r="DG35" s="691"/>
      <c r="DH35" s="691"/>
      <c r="DI35" s="691"/>
      <c r="DJ35" s="691"/>
      <c r="DK35" s="692"/>
      <c r="DL35" s="668">
        <v>2564201</v>
      </c>
      <c r="DM35" s="691"/>
      <c r="DN35" s="691"/>
      <c r="DO35" s="691"/>
      <c r="DP35" s="691"/>
      <c r="DQ35" s="691"/>
      <c r="DR35" s="691"/>
      <c r="DS35" s="691"/>
      <c r="DT35" s="691"/>
      <c r="DU35" s="691"/>
      <c r="DV35" s="692"/>
      <c r="DW35" s="664">
        <v>3.1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6973930</v>
      </c>
      <c r="S36" s="660"/>
      <c r="T36" s="660"/>
      <c r="U36" s="660"/>
      <c r="V36" s="660"/>
      <c r="W36" s="660"/>
      <c r="X36" s="660"/>
      <c r="Y36" s="661"/>
      <c r="Z36" s="662">
        <v>5</v>
      </c>
      <c r="AA36" s="662"/>
      <c r="AB36" s="662"/>
      <c r="AC36" s="662"/>
      <c r="AD36" s="663" t="s">
        <v>122</v>
      </c>
      <c r="AE36" s="663"/>
      <c r="AF36" s="663"/>
      <c r="AG36" s="663"/>
      <c r="AH36" s="663"/>
      <c r="AI36" s="663"/>
      <c r="AJ36" s="663"/>
      <c r="AK36" s="663"/>
      <c r="AL36" s="664" t="s">
        <v>122</v>
      </c>
      <c r="AM36" s="665"/>
      <c r="AN36" s="665"/>
      <c r="AO36" s="666"/>
      <c r="AP36" s="218"/>
      <c r="AQ36" s="725" t="s">
        <v>315</v>
      </c>
      <c r="AR36" s="726"/>
      <c r="AS36" s="726"/>
      <c r="AT36" s="726"/>
      <c r="AU36" s="726"/>
      <c r="AV36" s="726"/>
      <c r="AW36" s="726"/>
      <c r="AX36" s="726"/>
      <c r="AY36" s="727"/>
      <c r="AZ36" s="648">
        <v>17465770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353697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15198998</v>
      </c>
      <c r="CS36" s="660"/>
      <c r="CT36" s="660"/>
      <c r="CU36" s="660"/>
      <c r="CV36" s="660"/>
      <c r="CW36" s="660"/>
      <c r="CX36" s="660"/>
      <c r="CY36" s="661"/>
      <c r="CZ36" s="664">
        <v>11.4</v>
      </c>
      <c r="DA36" s="689"/>
      <c r="DB36" s="689"/>
      <c r="DC36" s="693"/>
      <c r="DD36" s="668">
        <v>13517246</v>
      </c>
      <c r="DE36" s="660"/>
      <c r="DF36" s="660"/>
      <c r="DG36" s="660"/>
      <c r="DH36" s="660"/>
      <c r="DI36" s="660"/>
      <c r="DJ36" s="660"/>
      <c r="DK36" s="661"/>
      <c r="DL36" s="668">
        <v>8439926</v>
      </c>
      <c r="DM36" s="660"/>
      <c r="DN36" s="660"/>
      <c r="DO36" s="660"/>
      <c r="DP36" s="660"/>
      <c r="DQ36" s="660"/>
      <c r="DR36" s="660"/>
      <c r="DS36" s="660"/>
      <c r="DT36" s="660"/>
      <c r="DU36" s="660"/>
      <c r="DV36" s="661"/>
      <c r="DW36" s="664">
        <v>10.1</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5472058</v>
      </c>
      <c r="S37" s="660"/>
      <c r="T37" s="660"/>
      <c r="U37" s="660"/>
      <c r="V37" s="660"/>
      <c r="W37" s="660"/>
      <c r="X37" s="660"/>
      <c r="Y37" s="661"/>
      <c r="Z37" s="662">
        <v>3.9</v>
      </c>
      <c r="AA37" s="662"/>
      <c r="AB37" s="662"/>
      <c r="AC37" s="662"/>
      <c r="AD37" s="663">
        <v>18061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6339759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271999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1602738</v>
      </c>
      <c r="CS37" s="691"/>
      <c r="CT37" s="691"/>
      <c r="CU37" s="691"/>
      <c r="CV37" s="691"/>
      <c r="CW37" s="691"/>
      <c r="CX37" s="691"/>
      <c r="CY37" s="692"/>
      <c r="CZ37" s="664">
        <v>1.2</v>
      </c>
      <c r="DA37" s="689"/>
      <c r="DB37" s="689"/>
      <c r="DC37" s="693"/>
      <c r="DD37" s="668">
        <v>1590497</v>
      </c>
      <c r="DE37" s="691"/>
      <c r="DF37" s="691"/>
      <c r="DG37" s="691"/>
      <c r="DH37" s="691"/>
      <c r="DI37" s="691"/>
      <c r="DJ37" s="691"/>
      <c r="DK37" s="692"/>
      <c r="DL37" s="668">
        <v>1479500</v>
      </c>
      <c r="DM37" s="691"/>
      <c r="DN37" s="691"/>
      <c r="DO37" s="691"/>
      <c r="DP37" s="691"/>
      <c r="DQ37" s="691"/>
      <c r="DR37" s="691"/>
      <c r="DS37" s="691"/>
      <c r="DT37" s="691"/>
      <c r="DU37" s="691"/>
      <c r="DV37" s="692"/>
      <c r="DW37" s="664">
        <v>1.8</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1916600</v>
      </c>
      <c r="S38" s="660"/>
      <c r="T38" s="660"/>
      <c r="U38" s="660"/>
      <c r="V38" s="660"/>
      <c r="W38" s="660"/>
      <c r="X38" s="660"/>
      <c r="Y38" s="661"/>
      <c r="Z38" s="662">
        <v>1.4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1439914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33120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9926123</v>
      </c>
      <c r="CS38" s="660"/>
      <c r="CT38" s="660"/>
      <c r="CU38" s="660"/>
      <c r="CV38" s="660"/>
      <c r="CW38" s="660"/>
      <c r="CX38" s="660"/>
      <c r="CY38" s="661"/>
      <c r="CZ38" s="664">
        <v>7.4</v>
      </c>
      <c r="DA38" s="689"/>
      <c r="DB38" s="689"/>
      <c r="DC38" s="693"/>
      <c r="DD38" s="668">
        <v>8198575</v>
      </c>
      <c r="DE38" s="660"/>
      <c r="DF38" s="660"/>
      <c r="DG38" s="660"/>
      <c r="DH38" s="660"/>
      <c r="DI38" s="660"/>
      <c r="DJ38" s="660"/>
      <c r="DK38" s="661"/>
      <c r="DL38" s="668">
        <v>7632821</v>
      </c>
      <c r="DM38" s="660"/>
      <c r="DN38" s="660"/>
      <c r="DO38" s="660"/>
      <c r="DP38" s="660"/>
      <c r="DQ38" s="660"/>
      <c r="DR38" s="660"/>
      <c r="DS38" s="660"/>
      <c r="DT38" s="660"/>
      <c r="DU38" s="660"/>
      <c r="DV38" s="661"/>
      <c r="DW38" s="664">
        <v>9.1999999999999993</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313086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48001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5753806</v>
      </c>
      <c r="CS39" s="691"/>
      <c r="CT39" s="691"/>
      <c r="CU39" s="691"/>
      <c r="CV39" s="691"/>
      <c r="CW39" s="691"/>
      <c r="CX39" s="691"/>
      <c r="CY39" s="692"/>
      <c r="CZ39" s="664">
        <v>4.3</v>
      </c>
      <c r="DA39" s="689"/>
      <c r="DB39" s="689"/>
      <c r="DC39" s="693"/>
      <c r="DD39" s="668">
        <v>5477222</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155184</v>
      </c>
      <c r="BA40" s="660"/>
      <c r="BB40" s="660"/>
      <c r="BC40" s="660"/>
      <c r="BD40" s="691"/>
      <c r="BE40" s="691"/>
      <c r="BF40" s="714"/>
      <c r="BG40" s="707" t="s">
        <v>332</v>
      </c>
      <c r="BH40" s="708"/>
      <c r="BI40" s="708"/>
      <c r="BJ40" s="708"/>
      <c r="BK40" s="708"/>
      <c r="BL40" s="219"/>
      <c r="BM40" s="657" t="s">
        <v>333</v>
      </c>
      <c r="BN40" s="657"/>
      <c r="BO40" s="657"/>
      <c r="BP40" s="657"/>
      <c r="BQ40" s="657"/>
      <c r="BR40" s="657"/>
      <c r="BS40" s="657"/>
      <c r="BT40" s="657"/>
      <c r="BU40" s="658"/>
      <c r="BV40" s="659">
        <v>111</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1775830</v>
      </c>
      <c r="CS40" s="660"/>
      <c r="CT40" s="660"/>
      <c r="CU40" s="660"/>
      <c r="CV40" s="660"/>
      <c r="CW40" s="660"/>
      <c r="CX40" s="660"/>
      <c r="CY40" s="661"/>
      <c r="CZ40" s="664">
        <v>1.3</v>
      </c>
      <c r="DA40" s="689"/>
      <c r="DB40" s="689"/>
      <c r="DC40" s="693"/>
      <c r="DD40" s="668">
        <v>50000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140234921</v>
      </c>
      <c r="S41" s="732"/>
      <c r="T41" s="732"/>
      <c r="U41" s="732"/>
      <c r="V41" s="732"/>
      <c r="W41" s="732"/>
      <c r="X41" s="732"/>
      <c r="Y41" s="736"/>
      <c r="Z41" s="737">
        <v>100</v>
      </c>
      <c r="AA41" s="737"/>
      <c r="AB41" s="737"/>
      <c r="AC41" s="737"/>
      <c r="AD41" s="738">
        <v>83240668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1781415</v>
      </c>
      <c r="BA41" s="660"/>
      <c r="BB41" s="660"/>
      <c r="BC41" s="660"/>
      <c r="BD41" s="691"/>
      <c r="BE41" s="691"/>
      <c r="BF41" s="714"/>
      <c r="BG41" s="707"/>
      <c r="BH41" s="708"/>
      <c r="BI41" s="708"/>
      <c r="BJ41" s="708"/>
      <c r="BK41" s="708"/>
      <c r="BL41" s="219"/>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7436412</v>
      </c>
      <c r="BA42" s="732"/>
      <c r="BB42" s="732"/>
      <c r="BC42" s="732"/>
      <c r="BD42" s="718"/>
      <c r="BE42" s="718"/>
      <c r="BF42" s="720"/>
      <c r="BG42" s="709"/>
      <c r="BH42" s="710"/>
      <c r="BI42" s="710"/>
      <c r="BJ42" s="710"/>
      <c r="BK42" s="710"/>
      <c r="BL42" s="220"/>
      <c r="BM42" s="681" t="s">
        <v>340</v>
      </c>
      <c r="BN42" s="681"/>
      <c r="BO42" s="681"/>
      <c r="BP42" s="681"/>
      <c r="BQ42" s="681"/>
      <c r="BR42" s="681"/>
      <c r="BS42" s="681"/>
      <c r="BT42" s="681"/>
      <c r="BU42" s="682"/>
      <c r="BV42" s="731">
        <v>373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17027305</v>
      </c>
      <c r="CS42" s="691"/>
      <c r="CT42" s="691"/>
      <c r="CU42" s="691"/>
      <c r="CV42" s="691"/>
      <c r="CW42" s="691"/>
      <c r="CX42" s="691"/>
      <c r="CY42" s="692"/>
      <c r="CZ42" s="664">
        <v>12.7</v>
      </c>
      <c r="DA42" s="689"/>
      <c r="DB42" s="689"/>
      <c r="DC42" s="693"/>
      <c r="DD42" s="668">
        <v>9140768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0" t="s">
        <v>342</v>
      </c>
      <c r="CD43" s="656" t="s">
        <v>343</v>
      </c>
      <c r="CE43" s="657"/>
      <c r="CF43" s="657"/>
      <c r="CG43" s="657"/>
      <c r="CH43" s="657"/>
      <c r="CI43" s="657"/>
      <c r="CJ43" s="657"/>
      <c r="CK43" s="657"/>
      <c r="CL43" s="657"/>
      <c r="CM43" s="657"/>
      <c r="CN43" s="657"/>
      <c r="CO43" s="657"/>
      <c r="CP43" s="657"/>
      <c r="CQ43" s="658"/>
      <c r="CR43" s="659">
        <v>581767</v>
      </c>
      <c r="CS43" s="691"/>
      <c r="CT43" s="691"/>
      <c r="CU43" s="691"/>
      <c r="CV43" s="691"/>
      <c r="CW43" s="691"/>
      <c r="CX43" s="691"/>
      <c r="CY43" s="692"/>
      <c r="CZ43" s="664">
        <v>0.4</v>
      </c>
      <c r="DA43" s="689"/>
      <c r="DB43" s="689"/>
      <c r="DC43" s="693"/>
      <c r="DD43" s="668">
        <v>548076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17027305</v>
      </c>
      <c r="CS44" s="660"/>
      <c r="CT44" s="660"/>
      <c r="CU44" s="660"/>
      <c r="CV44" s="660"/>
      <c r="CW44" s="660"/>
      <c r="CX44" s="660"/>
      <c r="CY44" s="661"/>
      <c r="CZ44" s="664">
        <v>12.7</v>
      </c>
      <c r="DA44" s="665"/>
      <c r="DB44" s="665"/>
      <c r="DC44" s="671"/>
      <c r="DD44" s="668">
        <v>9140768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8091533</v>
      </c>
      <c r="CS45" s="691"/>
      <c r="CT45" s="691"/>
      <c r="CU45" s="691"/>
      <c r="CV45" s="691"/>
      <c r="CW45" s="691"/>
      <c r="CX45" s="691"/>
      <c r="CY45" s="692"/>
      <c r="CZ45" s="664">
        <v>6</v>
      </c>
      <c r="DA45" s="689"/>
      <c r="DB45" s="689"/>
      <c r="DC45" s="693"/>
      <c r="DD45" s="668">
        <v>2195904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1"/>
      <c r="CD46" s="697"/>
      <c r="CE46" s="698"/>
      <c r="CF46" s="656" t="s">
        <v>348</v>
      </c>
      <c r="CG46" s="657"/>
      <c r="CH46" s="657"/>
      <c r="CI46" s="657"/>
      <c r="CJ46" s="657"/>
      <c r="CK46" s="657"/>
      <c r="CL46" s="657"/>
      <c r="CM46" s="657"/>
      <c r="CN46" s="657"/>
      <c r="CO46" s="657"/>
      <c r="CP46" s="657"/>
      <c r="CQ46" s="658"/>
      <c r="CR46" s="659">
        <v>8918622</v>
      </c>
      <c r="CS46" s="660"/>
      <c r="CT46" s="660"/>
      <c r="CU46" s="660"/>
      <c r="CV46" s="660"/>
      <c r="CW46" s="660"/>
      <c r="CX46" s="660"/>
      <c r="CY46" s="661"/>
      <c r="CZ46" s="664">
        <v>6.7</v>
      </c>
      <c r="DA46" s="665"/>
      <c r="DB46" s="665"/>
      <c r="DC46" s="671"/>
      <c r="DD46" s="668">
        <v>6931214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1"/>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1"/>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1"/>
      <c r="CD49" s="680" t="s">
        <v>351</v>
      </c>
      <c r="CE49" s="681"/>
      <c r="CF49" s="681"/>
      <c r="CG49" s="681"/>
      <c r="CH49" s="681"/>
      <c r="CI49" s="681"/>
      <c r="CJ49" s="681"/>
      <c r="CK49" s="681"/>
      <c r="CL49" s="681"/>
      <c r="CM49" s="681"/>
      <c r="CN49" s="681"/>
      <c r="CO49" s="681"/>
      <c r="CP49" s="681"/>
      <c r="CQ49" s="682"/>
      <c r="CR49" s="731">
        <v>133907862</v>
      </c>
      <c r="CS49" s="718"/>
      <c r="CT49" s="718"/>
      <c r="CU49" s="718"/>
      <c r="CV49" s="718"/>
      <c r="CW49" s="718"/>
      <c r="CX49" s="718"/>
      <c r="CY49" s="747"/>
      <c r="CZ49" s="739">
        <v>100</v>
      </c>
      <c r="DA49" s="748"/>
      <c r="DB49" s="748"/>
      <c r="DC49" s="749"/>
      <c r="DD49" s="750">
        <v>91796009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4+FxrG/RzP47NbD3dqUMhPzSi+NRblekV9ISymauSasRMr+eaASTjxaeCuOlS3W6Ag26LK5vTO//ib2eriInw==" saltValue="7x9tJBqH63t81BCp8ID0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90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8" t="s">
        <v>353</v>
      </c>
      <c r="DK2" s="759"/>
      <c r="DL2" s="759"/>
      <c r="DM2" s="759"/>
      <c r="DN2" s="759"/>
      <c r="DO2" s="760"/>
      <c r="DP2" s="224"/>
      <c r="DQ2" s="758" t="s">
        <v>354</v>
      </c>
      <c r="DR2" s="759"/>
      <c r="DS2" s="759"/>
      <c r="DT2" s="759"/>
      <c r="DU2" s="759"/>
      <c r="DV2" s="759"/>
      <c r="DW2" s="759"/>
      <c r="DX2" s="759"/>
      <c r="DY2" s="759"/>
      <c r="DZ2" s="760"/>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28"/>
      <c r="BA4" s="228"/>
      <c r="BB4" s="228"/>
      <c r="BC4" s="228"/>
      <c r="BD4" s="228"/>
      <c r="BE4" s="229"/>
      <c r="BF4" s="229"/>
      <c r="BG4" s="229"/>
      <c r="BH4" s="229"/>
      <c r="BI4" s="229"/>
      <c r="BJ4" s="229"/>
      <c r="BK4" s="229"/>
      <c r="BL4" s="229"/>
      <c r="BM4" s="229"/>
      <c r="BN4" s="229"/>
      <c r="BO4" s="229"/>
      <c r="BP4" s="229"/>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0"/>
    </row>
    <row r="5" spans="1:131" s="231"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28"/>
      <c r="BA5" s="228"/>
      <c r="BB5" s="228"/>
      <c r="BC5" s="228"/>
      <c r="BD5" s="228"/>
      <c r="BE5" s="229"/>
      <c r="BF5" s="229"/>
      <c r="BG5" s="229"/>
      <c r="BH5" s="229"/>
      <c r="BI5" s="229"/>
      <c r="BJ5" s="229"/>
      <c r="BK5" s="229"/>
      <c r="BL5" s="229"/>
      <c r="BM5" s="229"/>
      <c r="BN5" s="229"/>
      <c r="BO5" s="229"/>
      <c r="BP5" s="229"/>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0"/>
    </row>
    <row r="6" spans="1:131" s="231"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28"/>
      <c r="BA6" s="228"/>
      <c r="BB6" s="228"/>
      <c r="BC6" s="228"/>
      <c r="BD6" s="228"/>
      <c r="BE6" s="229"/>
      <c r="BF6" s="229"/>
      <c r="BG6" s="229"/>
      <c r="BH6" s="229"/>
      <c r="BI6" s="229"/>
      <c r="BJ6" s="229"/>
      <c r="BK6" s="229"/>
      <c r="BL6" s="229"/>
      <c r="BM6" s="229"/>
      <c r="BN6" s="229"/>
      <c r="BO6" s="229"/>
      <c r="BP6" s="229"/>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0"/>
    </row>
    <row r="7" spans="1:131" s="231" customFormat="1" ht="26.25" customHeight="1" thickTop="1" x14ac:dyDescent="0.2">
      <c r="A7" s="232">
        <v>1</v>
      </c>
      <c r="B7" s="785" t="s">
        <v>374</v>
      </c>
      <c r="C7" s="786"/>
      <c r="D7" s="786"/>
      <c r="E7" s="786"/>
      <c r="F7" s="786"/>
      <c r="G7" s="786"/>
      <c r="H7" s="786"/>
      <c r="I7" s="786"/>
      <c r="J7" s="786"/>
      <c r="K7" s="786"/>
      <c r="L7" s="786"/>
      <c r="M7" s="786"/>
      <c r="N7" s="786"/>
      <c r="O7" s="786"/>
      <c r="P7" s="787"/>
      <c r="Q7" s="788">
        <v>141437</v>
      </c>
      <c r="R7" s="789"/>
      <c r="S7" s="789"/>
      <c r="T7" s="789"/>
      <c r="U7" s="789"/>
      <c r="V7" s="789">
        <v>134592</v>
      </c>
      <c r="W7" s="789"/>
      <c r="X7" s="789"/>
      <c r="Y7" s="789"/>
      <c r="Z7" s="789"/>
      <c r="AA7" s="789">
        <v>6845</v>
      </c>
      <c r="AB7" s="789"/>
      <c r="AC7" s="789"/>
      <c r="AD7" s="789"/>
      <c r="AE7" s="790"/>
      <c r="AF7" s="791">
        <v>4071</v>
      </c>
      <c r="AG7" s="792"/>
      <c r="AH7" s="792"/>
      <c r="AI7" s="792"/>
      <c r="AJ7" s="793"/>
      <c r="AK7" s="794">
        <v>2023</v>
      </c>
      <c r="AL7" s="795"/>
      <c r="AM7" s="795"/>
      <c r="AN7" s="795"/>
      <c r="AO7" s="795"/>
      <c r="AP7" s="795">
        <v>35511</v>
      </c>
      <c r="AQ7" s="795"/>
      <c r="AR7" s="795"/>
      <c r="AS7" s="795"/>
      <c r="AT7" s="795"/>
      <c r="AU7" s="796"/>
      <c r="AV7" s="796"/>
      <c r="AW7" s="796"/>
      <c r="AX7" s="796"/>
      <c r="AY7" s="797"/>
      <c r="AZ7" s="228"/>
      <c r="BA7" s="228"/>
      <c r="BB7" s="228"/>
      <c r="BC7" s="228"/>
      <c r="BD7" s="228"/>
      <c r="BE7" s="229"/>
      <c r="BF7" s="229"/>
      <c r="BG7" s="229"/>
      <c r="BH7" s="229"/>
      <c r="BI7" s="229"/>
      <c r="BJ7" s="229"/>
      <c r="BK7" s="229"/>
      <c r="BL7" s="229"/>
      <c r="BM7" s="229"/>
      <c r="BN7" s="229"/>
      <c r="BO7" s="229"/>
      <c r="BP7" s="229"/>
      <c r="BQ7" s="232">
        <v>1</v>
      </c>
      <c r="BR7" s="233"/>
      <c r="BS7" s="782" t="s">
        <v>569</v>
      </c>
      <c r="BT7" s="783"/>
      <c r="BU7" s="783"/>
      <c r="BV7" s="783"/>
      <c r="BW7" s="783"/>
      <c r="BX7" s="783"/>
      <c r="BY7" s="783"/>
      <c r="BZ7" s="783"/>
      <c r="CA7" s="783"/>
      <c r="CB7" s="783"/>
      <c r="CC7" s="783"/>
      <c r="CD7" s="783"/>
      <c r="CE7" s="783"/>
      <c r="CF7" s="783"/>
      <c r="CG7" s="798"/>
      <c r="CH7" s="779">
        <v>35</v>
      </c>
      <c r="CI7" s="780"/>
      <c r="CJ7" s="780"/>
      <c r="CK7" s="780"/>
      <c r="CL7" s="781"/>
      <c r="CM7" s="779">
        <v>1034</v>
      </c>
      <c r="CN7" s="780"/>
      <c r="CO7" s="780"/>
      <c r="CP7" s="780"/>
      <c r="CQ7" s="781"/>
      <c r="CR7" s="779">
        <v>12</v>
      </c>
      <c r="CS7" s="780"/>
      <c r="CT7" s="780"/>
      <c r="CU7" s="780"/>
      <c r="CV7" s="781"/>
      <c r="CW7" s="779" t="s">
        <v>554</v>
      </c>
      <c r="CX7" s="780"/>
      <c r="CY7" s="780"/>
      <c r="CZ7" s="780"/>
      <c r="DA7" s="781"/>
      <c r="DB7" s="779" t="s">
        <v>554</v>
      </c>
      <c r="DC7" s="780"/>
      <c r="DD7" s="780"/>
      <c r="DE7" s="780"/>
      <c r="DF7" s="781"/>
      <c r="DG7" s="779" t="s">
        <v>554</v>
      </c>
      <c r="DH7" s="780"/>
      <c r="DI7" s="780"/>
      <c r="DJ7" s="780"/>
      <c r="DK7" s="781"/>
      <c r="DL7" s="779" t="s">
        <v>554</v>
      </c>
      <c r="DM7" s="780"/>
      <c r="DN7" s="780"/>
      <c r="DO7" s="780"/>
      <c r="DP7" s="781"/>
      <c r="DQ7" s="779" t="s">
        <v>554</v>
      </c>
      <c r="DR7" s="780"/>
      <c r="DS7" s="780"/>
      <c r="DT7" s="780"/>
      <c r="DU7" s="781"/>
      <c r="DV7" s="782"/>
      <c r="DW7" s="783"/>
      <c r="DX7" s="783"/>
      <c r="DY7" s="783"/>
      <c r="DZ7" s="784"/>
      <c r="EA7" s="230"/>
    </row>
    <row r="8" spans="1:131" s="231" customFormat="1" ht="26.25" customHeight="1" x14ac:dyDescent="0.2">
      <c r="A8" s="234">
        <v>2</v>
      </c>
      <c r="B8" s="816" t="s">
        <v>375</v>
      </c>
      <c r="C8" s="817"/>
      <c r="D8" s="817"/>
      <c r="E8" s="817"/>
      <c r="F8" s="817"/>
      <c r="G8" s="817"/>
      <c r="H8" s="817"/>
      <c r="I8" s="817"/>
      <c r="J8" s="817"/>
      <c r="K8" s="817"/>
      <c r="L8" s="817"/>
      <c r="M8" s="817"/>
      <c r="N8" s="817"/>
      <c r="O8" s="817"/>
      <c r="P8" s="818"/>
      <c r="Q8" s="819">
        <v>26</v>
      </c>
      <c r="R8" s="820"/>
      <c r="S8" s="820"/>
      <c r="T8" s="820"/>
      <c r="U8" s="820"/>
      <c r="V8" s="820">
        <v>22</v>
      </c>
      <c r="W8" s="820"/>
      <c r="X8" s="820"/>
      <c r="Y8" s="820"/>
      <c r="Z8" s="820"/>
      <c r="AA8" s="820">
        <v>4</v>
      </c>
      <c r="AB8" s="820"/>
      <c r="AC8" s="820"/>
      <c r="AD8" s="820"/>
      <c r="AE8" s="821"/>
      <c r="AF8" s="822">
        <v>4</v>
      </c>
      <c r="AG8" s="823"/>
      <c r="AH8" s="823"/>
      <c r="AI8" s="823"/>
      <c r="AJ8" s="824"/>
      <c r="AK8" s="805">
        <v>10</v>
      </c>
      <c r="AL8" s="806"/>
      <c r="AM8" s="806"/>
      <c r="AN8" s="806"/>
      <c r="AO8" s="806"/>
      <c r="AP8" s="806">
        <v>0</v>
      </c>
      <c r="AQ8" s="806"/>
      <c r="AR8" s="806"/>
      <c r="AS8" s="806"/>
      <c r="AT8" s="806"/>
      <c r="AU8" s="807"/>
      <c r="AV8" s="807"/>
      <c r="AW8" s="807"/>
      <c r="AX8" s="807"/>
      <c r="AY8" s="808"/>
      <c r="AZ8" s="228"/>
      <c r="BA8" s="228"/>
      <c r="BB8" s="228"/>
      <c r="BC8" s="228"/>
      <c r="BD8" s="228"/>
      <c r="BE8" s="229"/>
      <c r="BF8" s="229"/>
      <c r="BG8" s="229"/>
      <c r="BH8" s="229"/>
      <c r="BI8" s="229"/>
      <c r="BJ8" s="229"/>
      <c r="BK8" s="229"/>
      <c r="BL8" s="229"/>
      <c r="BM8" s="229"/>
      <c r="BN8" s="229"/>
      <c r="BO8" s="229"/>
      <c r="BP8" s="229"/>
      <c r="BQ8" s="234">
        <v>2</v>
      </c>
      <c r="BR8" s="235"/>
      <c r="BS8" s="809" t="s">
        <v>570</v>
      </c>
      <c r="BT8" s="810"/>
      <c r="BU8" s="810"/>
      <c r="BV8" s="810"/>
      <c r="BW8" s="810"/>
      <c r="BX8" s="810"/>
      <c r="BY8" s="810"/>
      <c r="BZ8" s="810"/>
      <c r="CA8" s="810"/>
      <c r="CB8" s="810"/>
      <c r="CC8" s="810"/>
      <c r="CD8" s="810"/>
      <c r="CE8" s="810"/>
      <c r="CF8" s="810"/>
      <c r="CG8" s="811"/>
      <c r="CH8" s="812">
        <v>11</v>
      </c>
      <c r="CI8" s="813"/>
      <c r="CJ8" s="813"/>
      <c r="CK8" s="813"/>
      <c r="CL8" s="814"/>
      <c r="CM8" s="812">
        <v>387</v>
      </c>
      <c r="CN8" s="813"/>
      <c r="CO8" s="813"/>
      <c r="CP8" s="813"/>
      <c r="CQ8" s="814"/>
      <c r="CR8" s="812">
        <v>31</v>
      </c>
      <c r="CS8" s="813"/>
      <c r="CT8" s="813"/>
      <c r="CU8" s="813"/>
      <c r="CV8" s="814"/>
      <c r="CW8" s="812" t="s">
        <v>554</v>
      </c>
      <c r="CX8" s="813"/>
      <c r="CY8" s="813"/>
      <c r="CZ8" s="813"/>
      <c r="DA8" s="814"/>
      <c r="DB8" s="812">
        <v>50</v>
      </c>
      <c r="DC8" s="813"/>
      <c r="DD8" s="813"/>
      <c r="DE8" s="813"/>
      <c r="DF8" s="814"/>
      <c r="DG8" s="812" t="s">
        <v>554</v>
      </c>
      <c r="DH8" s="813"/>
      <c r="DI8" s="813"/>
      <c r="DJ8" s="813"/>
      <c r="DK8" s="814"/>
      <c r="DL8" s="812" t="s">
        <v>554</v>
      </c>
      <c r="DM8" s="813"/>
      <c r="DN8" s="813"/>
      <c r="DO8" s="813"/>
      <c r="DP8" s="814"/>
      <c r="DQ8" s="812" t="s">
        <v>554</v>
      </c>
      <c r="DR8" s="813"/>
      <c r="DS8" s="813"/>
      <c r="DT8" s="813"/>
      <c r="DU8" s="814"/>
      <c r="DV8" s="809"/>
      <c r="DW8" s="810"/>
      <c r="DX8" s="810"/>
      <c r="DY8" s="810"/>
      <c r="DZ8" s="815"/>
      <c r="EA8" s="230"/>
    </row>
    <row r="9" spans="1:131" s="231" customFormat="1" ht="26.25" customHeight="1" x14ac:dyDescent="0.2">
      <c r="A9" s="234">
        <v>3</v>
      </c>
      <c r="B9" s="816" t="s">
        <v>376</v>
      </c>
      <c r="C9" s="817"/>
      <c r="D9" s="817"/>
      <c r="E9" s="817"/>
      <c r="F9" s="817"/>
      <c r="G9" s="817"/>
      <c r="H9" s="817"/>
      <c r="I9" s="817"/>
      <c r="J9" s="817"/>
      <c r="K9" s="817"/>
      <c r="L9" s="817"/>
      <c r="M9" s="817"/>
      <c r="N9" s="817"/>
      <c r="O9" s="817"/>
      <c r="P9" s="818"/>
      <c r="Q9" s="819">
        <v>234</v>
      </c>
      <c r="R9" s="820"/>
      <c r="S9" s="820"/>
      <c r="T9" s="820"/>
      <c r="U9" s="820"/>
      <c r="V9" s="820">
        <v>756</v>
      </c>
      <c r="W9" s="820"/>
      <c r="X9" s="820"/>
      <c r="Y9" s="820"/>
      <c r="Z9" s="820"/>
      <c r="AA9" s="820">
        <v>-522</v>
      </c>
      <c r="AB9" s="820"/>
      <c r="AC9" s="820"/>
      <c r="AD9" s="820"/>
      <c r="AE9" s="821"/>
      <c r="AF9" s="822">
        <v>-522</v>
      </c>
      <c r="AG9" s="823"/>
      <c r="AH9" s="823"/>
      <c r="AI9" s="823"/>
      <c r="AJ9" s="824"/>
      <c r="AK9" s="805" t="s">
        <v>554</v>
      </c>
      <c r="AL9" s="806"/>
      <c r="AM9" s="806"/>
      <c r="AN9" s="806"/>
      <c r="AO9" s="806"/>
      <c r="AP9" s="806">
        <v>41</v>
      </c>
      <c r="AQ9" s="806"/>
      <c r="AR9" s="806"/>
      <c r="AS9" s="806"/>
      <c r="AT9" s="806"/>
      <c r="AU9" s="807"/>
      <c r="AV9" s="807"/>
      <c r="AW9" s="807"/>
      <c r="AX9" s="807"/>
      <c r="AY9" s="808"/>
      <c r="AZ9" s="228"/>
      <c r="BA9" s="228"/>
      <c r="BB9" s="228"/>
      <c r="BC9" s="228"/>
      <c r="BD9" s="228"/>
      <c r="BE9" s="229"/>
      <c r="BF9" s="229"/>
      <c r="BG9" s="229"/>
      <c r="BH9" s="229"/>
      <c r="BI9" s="229"/>
      <c r="BJ9" s="229"/>
      <c r="BK9" s="229"/>
      <c r="BL9" s="229"/>
      <c r="BM9" s="229"/>
      <c r="BN9" s="229"/>
      <c r="BO9" s="229"/>
      <c r="BP9" s="229"/>
      <c r="BQ9" s="234">
        <v>3</v>
      </c>
      <c r="BR9" s="235"/>
      <c r="BS9" s="809" t="s">
        <v>571</v>
      </c>
      <c r="BT9" s="810"/>
      <c r="BU9" s="810"/>
      <c r="BV9" s="810"/>
      <c r="BW9" s="810"/>
      <c r="BX9" s="810"/>
      <c r="BY9" s="810"/>
      <c r="BZ9" s="810"/>
      <c r="CA9" s="810"/>
      <c r="CB9" s="810"/>
      <c r="CC9" s="810"/>
      <c r="CD9" s="810"/>
      <c r="CE9" s="810"/>
      <c r="CF9" s="810"/>
      <c r="CG9" s="811"/>
      <c r="CH9" s="812">
        <v>14</v>
      </c>
      <c r="CI9" s="813"/>
      <c r="CJ9" s="813"/>
      <c r="CK9" s="813"/>
      <c r="CL9" s="814"/>
      <c r="CM9" s="812">
        <v>1654</v>
      </c>
      <c r="CN9" s="813"/>
      <c r="CO9" s="813"/>
      <c r="CP9" s="813"/>
      <c r="CQ9" s="814"/>
      <c r="CR9" s="812">
        <v>200</v>
      </c>
      <c r="CS9" s="813"/>
      <c r="CT9" s="813"/>
      <c r="CU9" s="813"/>
      <c r="CV9" s="814"/>
      <c r="CW9" s="812">
        <v>133</v>
      </c>
      <c r="CX9" s="813"/>
      <c r="CY9" s="813"/>
      <c r="CZ9" s="813"/>
      <c r="DA9" s="814"/>
      <c r="DB9" s="812" t="s">
        <v>554</v>
      </c>
      <c r="DC9" s="813"/>
      <c r="DD9" s="813"/>
      <c r="DE9" s="813"/>
      <c r="DF9" s="814"/>
      <c r="DG9" s="812" t="s">
        <v>554</v>
      </c>
      <c r="DH9" s="813"/>
      <c r="DI9" s="813"/>
      <c r="DJ9" s="813"/>
      <c r="DK9" s="814"/>
      <c r="DL9" s="812" t="s">
        <v>554</v>
      </c>
      <c r="DM9" s="813"/>
      <c r="DN9" s="813"/>
      <c r="DO9" s="813"/>
      <c r="DP9" s="814"/>
      <c r="DQ9" s="812" t="s">
        <v>554</v>
      </c>
      <c r="DR9" s="813"/>
      <c r="DS9" s="813"/>
      <c r="DT9" s="813"/>
      <c r="DU9" s="814"/>
      <c r="DV9" s="809"/>
      <c r="DW9" s="810"/>
      <c r="DX9" s="810"/>
      <c r="DY9" s="810"/>
      <c r="DZ9" s="815"/>
      <c r="EA9" s="230"/>
    </row>
    <row r="10" spans="1:131" s="231" customFormat="1" ht="26.25" customHeight="1" x14ac:dyDescent="0.2">
      <c r="A10" s="234">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28"/>
      <c r="BA10" s="228"/>
      <c r="BB10" s="228"/>
      <c r="BC10" s="228"/>
      <c r="BD10" s="228"/>
      <c r="BE10" s="229"/>
      <c r="BF10" s="229"/>
      <c r="BG10" s="229"/>
      <c r="BH10" s="229"/>
      <c r="BI10" s="229"/>
      <c r="BJ10" s="229"/>
      <c r="BK10" s="229"/>
      <c r="BL10" s="229"/>
      <c r="BM10" s="229"/>
      <c r="BN10" s="229"/>
      <c r="BO10" s="229"/>
      <c r="BP10" s="229"/>
      <c r="BQ10" s="234">
        <v>4</v>
      </c>
      <c r="BR10" s="235"/>
      <c r="BS10" s="809" t="s">
        <v>572</v>
      </c>
      <c r="BT10" s="810"/>
      <c r="BU10" s="810"/>
      <c r="BV10" s="810"/>
      <c r="BW10" s="810"/>
      <c r="BX10" s="810"/>
      <c r="BY10" s="810"/>
      <c r="BZ10" s="810"/>
      <c r="CA10" s="810"/>
      <c r="CB10" s="810"/>
      <c r="CC10" s="810"/>
      <c r="CD10" s="810"/>
      <c r="CE10" s="810"/>
      <c r="CF10" s="810"/>
      <c r="CG10" s="811"/>
      <c r="CH10" s="812">
        <v>72</v>
      </c>
      <c r="CI10" s="813"/>
      <c r="CJ10" s="813"/>
      <c r="CK10" s="813"/>
      <c r="CL10" s="814"/>
      <c r="CM10" s="812">
        <v>58</v>
      </c>
      <c r="CN10" s="813"/>
      <c r="CO10" s="813"/>
      <c r="CP10" s="813"/>
      <c r="CQ10" s="814"/>
      <c r="CR10" s="812">
        <v>13</v>
      </c>
      <c r="CS10" s="813"/>
      <c r="CT10" s="813"/>
      <c r="CU10" s="813"/>
      <c r="CV10" s="814"/>
      <c r="CW10" s="812" t="s">
        <v>554</v>
      </c>
      <c r="CX10" s="813"/>
      <c r="CY10" s="813"/>
      <c r="CZ10" s="813"/>
      <c r="DA10" s="814"/>
      <c r="DB10" s="812" t="s">
        <v>554</v>
      </c>
      <c r="DC10" s="813"/>
      <c r="DD10" s="813"/>
      <c r="DE10" s="813"/>
      <c r="DF10" s="814"/>
      <c r="DG10" s="812" t="s">
        <v>554</v>
      </c>
      <c r="DH10" s="813"/>
      <c r="DI10" s="813"/>
      <c r="DJ10" s="813"/>
      <c r="DK10" s="814"/>
      <c r="DL10" s="812" t="s">
        <v>554</v>
      </c>
      <c r="DM10" s="813"/>
      <c r="DN10" s="813"/>
      <c r="DO10" s="813"/>
      <c r="DP10" s="814"/>
      <c r="DQ10" s="812" t="s">
        <v>554</v>
      </c>
      <c r="DR10" s="813"/>
      <c r="DS10" s="813"/>
      <c r="DT10" s="813"/>
      <c r="DU10" s="814"/>
      <c r="DV10" s="809"/>
      <c r="DW10" s="810"/>
      <c r="DX10" s="810"/>
      <c r="DY10" s="810"/>
      <c r="DZ10" s="815"/>
      <c r="EA10" s="230"/>
    </row>
    <row r="11" spans="1:131" s="231" customFormat="1" ht="26.25" customHeight="1" x14ac:dyDescent="0.2">
      <c r="A11" s="234">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28"/>
      <c r="BA11" s="228"/>
      <c r="BB11" s="228"/>
      <c r="BC11" s="228"/>
      <c r="BD11" s="228"/>
      <c r="BE11" s="229"/>
      <c r="BF11" s="229"/>
      <c r="BG11" s="229"/>
      <c r="BH11" s="229"/>
      <c r="BI11" s="229"/>
      <c r="BJ11" s="229"/>
      <c r="BK11" s="229"/>
      <c r="BL11" s="229"/>
      <c r="BM11" s="229"/>
      <c r="BN11" s="229"/>
      <c r="BO11" s="229"/>
      <c r="BP11" s="229"/>
      <c r="BQ11" s="234">
        <v>5</v>
      </c>
      <c r="BR11" s="235"/>
      <c r="BS11" s="809" t="s">
        <v>573</v>
      </c>
      <c r="BT11" s="810"/>
      <c r="BU11" s="810"/>
      <c r="BV11" s="810"/>
      <c r="BW11" s="810"/>
      <c r="BX11" s="810"/>
      <c r="BY11" s="810"/>
      <c r="BZ11" s="810"/>
      <c r="CA11" s="810"/>
      <c r="CB11" s="810"/>
      <c r="CC11" s="810"/>
      <c r="CD11" s="810"/>
      <c r="CE11" s="810"/>
      <c r="CF11" s="810"/>
      <c r="CG11" s="811"/>
      <c r="CH11" s="812">
        <v>-2</v>
      </c>
      <c r="CI11" s="813"/>
      <c r="CJ11" s="813"/>
      <c r="CK11" s="813"/>
      <c r="CL11" s="814"/>
      <c r="CM11" s="812">
        <v>25</v>
      </c>
      <c r="CN11" s="813"/>
      <c r="CO11" s="813"/>
      <c r="CP11" s="813"/>
      <c r="CQ11" s="814"/>
      <c r="CR11" s="812">
        <v>25</v>
      </c>
      <c r="CS11" s="813"/>
      <c r="CT11" s="813"/>
      <c r="CU11" s="813"/>
      <c r="CV11" s="814"/>
      <c r="CW11" s="812">
        <v>83</v>
      </c>
      <c r="CX11" s="813"/>
      <c r="CY11" s="813"/>
      <c r="CZ11" s="813"/>
      <c r="DA11" s="814"/>
      <c r="DB11" s="812">
        <v>190</v>
      </c>
      <c r="DC11" s="813"/>
      <c r="DD11" s="813"/>
      <c r="DE11" s="813"/>
      <c r="DF11" s="814"/>
      <c r="DG11" s="812" t="s">
        <v>554</v>
      </c>
      <c r="DH11" s="813"/>
      <c r="DI11" s="813"/>
      <c r="DJ11" s="813"/>
      <c r="DK11" s="814"/>
      <c r="DL11" s="812" t="s">
        <v>554</v>
      </c>
      <c r="DM11" s="813"/>
      <c r="DN11" s="813"/>
      <c r="DO11" s="813"/>
      <c r="DP11" s="814"/>
      <c r="DQ11" s="812" t="s">
        <v>554</v>
      </c>
      <c r="DR11" s="813"/>
      <c r="DS11" s="813"/>
      <c r="DT11" s="813"/>
      <c r="DU11" s="814"/>
      <c r="DV11" s="809"/>
      <c r="DW11" s="810"/>
      <c r="DX11" s="810"/>
      <c r="DY11" s="810"/>
      <c r="DZ11" s="815"/>
      <c r="EA11" s="230"/>
    </row>
    <row r="12" spans="1:131" s="231" customFormat="1" ht="26.25" customHeight="1" x14ac:dyDescent="0.2">
      <c r="A12" s="234">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28"/>
      <c r="BA12" s="228"/>
      <c r="BB12" s="228"/>
      <c r="BC12" s="228"/>
      <c r="BD12" s="228"/>
      <c r="BE12" s="229"/>
      <c r="BF12" s="229"/>
      <c r="BG12" s="229"/>
      <c r="BH12" s="229"/>
      <c r="BI12" s="229"/>
      <c r="BJ12" s="229"/>
      <c r="BK12" s="229"/>
      <c r="BL12" s="229"/>
      <c r="BM12" s="229"/>
      <c r="BN12" s="229"/>
      <c r="BO12" s="229"/>
      <c r="BP12" s="229"/>
      <c r="BQ12" s="234">
        <v>6</v>
      </c>
      <c r="BR12" s="235"/>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0"/>
    </row>
    <row r="13" spans="1:131" s="231" customFormat="1" ht="26.25" customHeight="1" x14ac:dyDescent="0.2">
      <c r="A13" s="234">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28"/>
      <c r="BA13" s="228"/>
      <c r="BB13" s="228"/>
      <c r="BC13" s="228"/>
      <c r="BD13" s="228"/>
      <c r="BE13" s="229"/>
      <c r="BF13" s="229"/>
      <c r="BG13" s="229"/>
      <c r="BH13" s="229"/>
      <c r="BI13" s="229"/>
      <c r="BJ13" s="229"/>
      <c r="BK13" s="229"/>
      <c r="BL13" s="229"/>
      <c r="BM13" s="229"/>
      <c r="BN13" s="229"/>
      <c r="BO13" s="229"/>
      <c r="BP13" s="229"/>
      <c r="BQ13" s="234">
        <v>7</v>
      </c>
      <c r="BR13" s="235"/>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0"/>
    </row>
    <row r="14" spans="1:131" s="231" customFormat="1" ht="26.25" customHeight="1" x14ac:dyDescent="0.2">
      <c r="A14" s="234">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28"/>
      <c r="BA14" s="228"/>
      <c r="BB14" s="228"/>
      <c r="BC14" s="228"/>
      <c r="BD14" s="228"/>
      <c r="BE14" s="229"/>
      <c r="BF14" s="229"/>
      <c r="BG14" s="229"/>
      <c r="BH14" s="229"/>
      <c r="BI14" s="229"/>
      <c r="BJ14" s="229"/>
      <c r="BK14" s="229"/>
      <c r="BL14" s="229"/>
      <c r="BM14" s="229"/>
      <c r="BN14" s="229"/>
      <c r="BO14" s="229"/>
      <c r="BP14" s="229"/>
      <c r="BQ14" s="234">
        <v>8</v>
      </c>
      <c r="BR14" s="235"/>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0"/>
    </row>
    <row r="15" spans="1:131" s="231" customFormat="1" ht="26.25" customHeight="1" x14ac:dyDescent="0.2">
      <c r="A15" s="234">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28"/>
      <c r="BA15" s="228"/>
      <c r="BB15" s="228"/>
      <c r="BC15" s="228"/>
      <c r="BD15" s="228"/>
      <c r="BE15" s="229"/>
      <c r="BF15" s="229"/>
      <c r="BG15" s="229"/>
      <c r="BH15" s="229"/>
      <c r="BI15" s="229"/>
      <c r="BJ15" s="229"/>
      <c r="BK15" s="229"/>
      <c r="BL15" s="229"/>
      <c r="BM15" s="229"/>
      <c r="BN15" s="229"/>
      <c r="BO15" s="229"/>
      <c r="BP15" s="229"/>
      <c r="BQ15" s="234">
        <v>9</v>
      </c>
      <c r="BR15" s="235"/>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0"/>
    </row>
    <row r="16" spans="1:131" s="231" customFormat="1" ht="26.25" customHeight="1" x14ac:dyDescent="0.2">
      <c r="A16" s="234">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28"/>
      <c r="BA16" s="228"/>
      <c r="BB16" s="228"/>
      <c r="BC16" s="228"/>
      <c r="BD16" s="228"/>
      <c r="BE16" s="229"/>
      <c r="BF16" s="229"/>
      <c r="BG16" s="229"/>
      <c r="BH16" s="229"/>
      <c r="BI16" s="229"/>
      <c r="BJ16" s="229"/>
      <c r="BK16" s="229"/>
      <c r="BL16" s="229"/>
      <c r="BM16" s="229"/>
      <c r="BN16" s="229"/>
      <c r="BO16" s="229"/>
      <c r="BP16" s="229"/>
      <c r="BQ16" s="234">
        <v>10</v>
      </c>
      <c r="BR16" s="235"/>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0"/>
    </row>
    <row r="17" spans="1:131" s="231" customFormat="1" ht="26.25" customHeight="1" x14ac:dyDescent="0.2">
      <c r="A17" s="234">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28"/>
      <c r="BA17" s="228"/>
      <c r="BB17" s="228"/>
      <c r="BC17" s="228"/>
      <c r="BD17" s="228"/>
      <c r="BE17" s="229"/>
      <c r="BF17" s="229"/>
      <c r="BG17" s="229"/>
      <c r="BH17" s="229"/>
      <c r="BI17" s="229"/>
      <c r="BJ17" s="229"/>
      <c r="BK17" s="229"/>
      <c r="BL17" s="229"/>
      <c r="BM17" s="229"/>
      <c r="BN17" s="229"/>
      <c r="BO17" s="229"/>
      <c r="BP17" s="229"/>
      <c r="BQ17" s="234">
        <v>11</v>
      </c>
      <c r="BR17" s="235"/>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0"/>
    </row>
    <row r="18" spans="1:131" s="231" customFormat="1" ht="26.25" customHeight="1" x14ac:dyDescent="0.2">
      <c r="A18" s="234">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28"/>
      <c r="BA18" s="228"/>
      <c r="BB18" s="228"/>
      <c r="BC18" s="228"/>
      <c r="BD18" s="228"/>
      <c r="BE18" s="229"/>
      <c r="BF18" s="229"/>
      <c r="BG18" s="229"/>
      <c r="BH18" s="229"/>
      <c r="BI18" s="229"/>
      <c r="BJ18" s="229"/>
      <c r="BK18" s="229"/>
      <c r="BL18" s="229"/>
      <c r="BM18" s="229"/>
      <c r="BN18" s="229"/>
      <c r="BO18" s="229"/>
      <c r="BP18" s="229"/>
      <c r="BQ18" s="234">
        <v>12</v>
      </c>
      <c r="BR18" s="235"/>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0"/>
    </row>
    <row r="19" spans="1:131" s="231" customFormat="1" ht="26.25" customHeight="1" x14ac:dyDescent="0.2">
      <c r="A19" s="234">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28"/>
      <c r="BA19" s="228"/>
      <c r="BB19" s="228"/>
      <c r="BC19" s="228"/>
      <c r="BD19" s="228"/>
      <c r="BE19" s="229"/>
      <c r="BF19" s="229"/>
      <c r="BG19" s="229"/>
      <c r="BH19" s="229"/>
      <c r="BI19" s="229"/>
      <c r="BJ19" s="229"/>
      <c r="BK19" s="229"/>
      <c r="BL19" s="229"/>
      <c r="BM19" s="229"/>
      <c r="BN19" s="229"/>
      <c r="BO19" s="229"/>
      <c r="BP19" s="229"/>
      <c r="BQ19" s="234">
        <v>13</v>
      </c>
      <c r="BR19" s="235"/>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0"/>
    </row>
    <row r="20" spans="1:131" s="231" customFormat="1" ht="26.25" customHeight="1" x14ac:dyDescent="0.2">
      <c r="A20" s="234">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28"/>
      <c r="BA20" s="228"/>
      <c r="BB20" s="228"/>
      <c r="BC20" s="228"/>
      <c r="BD20" s="228"/>
      <c r="BE20" s="229"/>
      <c r="BF20" s="229"/>
      <c r="BG20" s="229"/>
      <c r="BH20" s="229"/>
      <c r="BI20" s="229"/>
      <c r="BJ20" s="229"/>
      <c r="BK20" s="229"/>
      <c r="BL20" s="229"/>
      <c r="BM20" s="229"/>
      <c r="BN20" s="229"/>
      <c r="BO20" s="229"/>
      <c r="BP20" s="229"/>
      <c r="BQ20" s="234">
        <v>14</v>
      </c>
      <c r="BR20" s="235"/>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0"/>
    </row>
    <row r="21" spans="1:131" s="231" customFormat="1" ht="26.25" customHeight="1" thickBot="1" x14ac:dyDescent="0.25">
      <c r="A21" s="234">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28"/>
      <c r="BA21" s="228"/>
      <c r="BB21" s="228"/>
      <c r="BC21" s="228"/>
      <c r="BD21" s="228"/>
      <c r="BE21" s="229"/>
      <c r="BF21" s="229"/>
      <c r="BG21" s="229"/>
      <c r="BH21" s="229"/>
      <c r="BI21" s="229"/>
      <c r="BJ21" s="229"/>
      <c r="BK21" s="229"/>
      <c r="BL21" s="229"/>
      <c r="BM21" s="229"/>
      <c r="BN21" s="229"/>
      <c r="BO21" s="229"/>
      <c r="BP21" s="229"/>
      <c r="BQ21" s="234">
        <v>15</v>
      </c>
      <c r="BR21" s="235"/>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0"/>
    </row>
    <row r="22" spans="1:131" s="231" customFormat="1" ht="26.25" customHeight="1" x14ac:dyDescent="0.2">
      <c r="A22" s="234">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29"/>
      <c r="BF22" s="229"/>
      <c r="BG22" s="229"/>
      <c r="BH22" s="229"/>
      <c r="BI22" s="229"/>
      <c r="BJ22" s="229"/>
      <c r="BK22" s="229"/>
      <c r="BL22" s="229"/>
      <c r="BM22" s="229"/>
      <c r="BN22" s="229"/>
      <c r="BO22" s="229"/>
      <c r="BP22" s="229"/>
      <c r="BQ22" s="234">
        <v>16</v>
      </c>
      <c r="BR22" s="235"/>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0"/>
    </row>
    <row r="23" spans="1:131" s="231" customFormat="1" ht="26.25" customHeight="1" thickBot="1" x14ac:dyDescent="0.25">
      <c r="A23" s="236" t="s">
        <v>378</v>
      </c>
      <c r="B23" s="825" t="s">
        <v>379</v>
      </c>
      <c r="C23" s="826"/>
      <c r="D23" s="826"/>
      <c r="E23" s="826"/>
      <c r="F23" s="826"/>
      <c r="G23" s="826"/>
      <c r="H23" s="826"/>
      <c r="I23" s="826"/>
      <c r="J23" s="826"/>
      <c r="K23" s="826"/>
      <c r="L23" s="826"/>
      <c r="M23" s="826"/>
      <c r="N23" s="826"/>
      <c r="O23" s="826"/>
      <c r="P23" s="827"/>
      <c r="Q23" s="828">
        <v>140235</v>
      </c>
      <c r="R23" s="829"/>
      <c r="S23" s="829"/>
      <c r="T23" s="829"/>
      <c r="U23" s="829"/>
      <c r="V23" s="829">
        <v>133908</v>
      </c>
      <c r="W23" s="829"/>
      <c r="X23" s="829"/>
      <c r="Y23" s="829"/>
      <c r="Z23" s="829"/>
      <c r="AA23" s="829">
        <v>6327</v>
      </c>
      <c r="AB23" s="829"/>
      <c r="AC23" s="829"/>
      <c r="AD23" s="829"/>
      <c r="AE23" s="830"/>
      <c r="AF23" s="831">
        <v>3553</v>
      </c>
      <c r="AG23" s="829"/>
      <c r="AH23" s="829"/>
      <c r="AI23" s="829"/>
      <c r="AJ23" s="832"/>
      <c r="AK23" s="833"/>
      <c r="AL23" s="834"/>
      <c r="AM23" s="834"/>
      <c r="AN23" s="834"/>
      <c r="AO23" s="834"/>
      <c r="AP23" s="829">
        <v>35552</v>
      </c>
      <c r="AQ23" s="829"/>
      <c r="AR23" s="829"/>
      <c r="AS23" s="829"/>
      <c r="AT23" s="829"/>
      <c r="AU23" s="845"/>
      <c r="AV23" s="845"/>
      <c r="AW23" s="845"/>
      <c r="AX23" s="845"/>
      <c r="AY23" s="846"/>
      <c r="AZ23" s="847" t="s">
        <v>122</v>
      </c>
      <c r="BA23" s="848"/>
      <c r="BB23" s="848"/>
      <c r="BC23" s="848"/>
      <c r="BD23" s="849"/>
      <c r="BE23" s="229"/>
      <c r="BF23" s="229"/>
      <c r="BG23" s="229"/>
      <c r="BH23" s="229"/>
      <c r="BI23" s="229"/>
      <c r="BJ23" s="229"/>
      <c r="BK23" s="229"/>
      <c r="BL23" s="229"/>
      <c r="BM23" s="229"/>
      <c r="BN23" s="229"/>
      <c r="BO23" s="229"/>
      <c r="BP23" s="229"/>
      <c r="BQ23" s="234">
        <v>17</v>
      </c>
      <c r="BR23" s="235"/>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0"/>
    </row>
    <row r="24" spans="1:131" s="231"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28"/>
      <c r="BA24" s="228"/>
      <c r="BB24" s="228"/>
      <c r="BC24" s="228"/>
      <c r="BD24" s="228"/>
      <c r="BE24" s="229"/>
      <c r="BF24" s="229"/>
      <c r="BG24" s="229"/>
      <c r="BH24" s="229"/>
      <c r="BI24" s="229"/>
      <c r="BJ24" s="229"/>
      <c r="BK24" s="229"/>
      <c r="BL24" s="229"/>
      <c r="BM24" s="229"/>
      <c r="BN24" s="229"/>
      <c r="BO24" s="229"/>
      <c r="BP24" s="229"/>
      <c r="BQ24" s="234">
        <v>18</v>
      </c>
      <c r="BR24" s="235"/>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0"/>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28"/>
      <c r="BK25" s="228"/>
      <c r="BL25" s="228"/>
      <c r="BM25" s="228"/>
      <c r="BN25" s="228"/>
      <c r="BO25" s="237"/>
      <c r="BP25" s="237"/>
      <c r="BQ25" s="234">
        <v>19</v>
      </c>
      <c r="BR25" s="235"/>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26"/>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28"/>
      <c r="BK26" s="228"/>
      <c r="BL26" s="228"/>
      <c r="BM26" s="228"/>
      <c r="BN26" s="228"/>
      <c r="BO26" s="237"/>
      <c r="BP26" s="237"/>
      <c r="BQ26" s="234">
        <v>20</v>
      </c>
      <c r="BR26" s="235"/>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26"/>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28"/>
      <c r="BK27" s="228"/>
      <c r="BL27" s="228"/>
      <c r="BM27" s="228"/>
      <c r="BN27" s="228"/>
      <c r="BO27" s="237"/>
      <c r="BP27" s="237"/>
      <c r="BQ27" s="234">
        <v>21</v>
      </c>
      <c r="BR27" s="235"/>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26"/>
    </row>
    <row r="28" spans="1:131" ht="26.25" customHeight="1" thickTop="1" x14ac:dyDescent="0.2">
      <c r="A28" s="238">
        <v>1</v>
      </c>
      <c r="B28" s="785" t="s">
        <v>390</v>
      </c>
      <c r="C28" s="786"/>
      <c r="D28" s="786"/>
      <c r="E28" s="786"/>
      <c r="F28" s="786"/>
      <c r="G28" s="786"/>
      <c r="H28" s="786"/>
      <c r="I28" s="786"/>
      <c r="J28" s="786"/>
      <c r="K28" s="786"/>
      <c r="L28" s="786"/>
      <c r="M28" s="786"/>
      <c r="N28" s="786"/>
      <c r="O28" s="786"/>
      <c r="P28" s="787"/>
      <c r="Q28" s="858">
        <v>26615</v>
      </c>
      <c r="R28" s="859"/>
      <c r="S28" s="859"/>
      <c r="T28" s="859"/>
      <c r="U28" s="859"/>
      <c r="V28" s="859">
        <v>26262</v>
      </c>
      <c r="W28" s="859"/>
      <c r="X28" s="859"/>
      <c r="Y28" s="859"/>
      <c r="Z28" s="859"/>
      <c r="AA28" s="859">
        <v>354</v>
      </c>
      <c r="AB28" s="859"/>
      <c r="AC28" s="859"/>
      <c r="AD28" s="859"/>
      <c r="AE28" s="860"/>
      <c r="AF28" s="861">
        <v>354</v>
      </c>
      <c r="AG28" s="859"/>
      <c r="AH28" s="859"/>
      <c r="AI28" s="859"/>
      <c r="AJ28" s="862"/>
      <c r="AK28" s="863">
        <v>2378</v>
      </c>
      <c r="AL28" s="864"/>
      <c r="AM28" s="864"/>
      <c r="AN28" s="864"/>
      <c r="AO28" s="864"/>
      <c r="AP28" s="864" t="s">
        <v>554</v>
      </c>
      <c r="AQ28" s="864"/>
      <c r="AR28" s="864"/>
      <c r="AS28" s="864"/>
      <c r="AT28" s="864"/>
      <c r="AU28" s="864" t="s">
        <v>554</v>
      </c>
      <c r="AV28" s="864"/>
      <c r="AW28" s="864"/>
      <c r="AX28" s="864"/>
      <c r="AY28" s="864"/>
      <c r="AZ28" s="865" t="s">
        <v>554</v>
      </c>
      <c r="BA28" s="865"/>
      <c r="BB28" s="865"/>
      <c r="BC28" s="865"/>
      <c r="BD28" s="865"/>
      <c r="BE28" s="856"/>
      <c r="BF28" s="856"/>
      <c r="BG28" s="856"/>
      <c r="BH28" s="856"/>
      <c r="BI28" s="857"/>
      <c r="BJ28" s="228"/>
      <c r="BK28" s="228"/>
      <c r="BL28" s="228"/>
      <c r="BM28" s="228"/>
      <c r="BN28" s="228"/>
      <c r="BO28" s="237"/>
      <c r="BP28" s="237"/>
      <c r="BQ28" s="234">
        <v>22</v>
      </c>
      <c r="BR28" s="235"/>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26"/>
    </row>
    <row r="29" spans="1:131" ht="26.25" customHeight="1" x14ac:dyDescent="0.2">
      <c r="A29" s="238">
        <v>2</v>
      </c>
      <c r="B29" s="816" t="s">
        <v>391</v>
      </c>
      <c r="C29" s="817"/>
      <c r="D29" s="817"/>
      <c r="E29" s="817"/>
      <c r="F29" s="817"/>
      <c r="G29" s="817"/>
      <c r="H29" s="817"/>
      <c r="I29" s="817"/>
      <c r="J29" s="817"/>
      <c r="K29" s="817"/>
      <c r="L29" s="817"/>
      <c r="M29" s="817"/>
      <c r="N29" s="817"/>
      <c r="O29" s="817"/>
      <c r="P29" s="818"/>
      <c r="Q29" s="819">
        <v>23809</v>
      </c>
      <c r="R29" s="820"/>
      <c r="S29" s="820"/>
      <c r="T29" s="820"/>
      <c r="U29" s="820"/>
      <c r="V29" s="820">
        <v>23026</v>
      </c>
      <c r="W29" s="820"/>
      <c r="X29" s="820"/>
      <c r="Y29" s="820"/>
      <c r="Z29" s="820"/>
      <c r="AA29" s="820">
        <v>783</v>
      </c>
      <c r="AB29" s="820"/>
      <c r="AC29" s="820"/>
      <c r="AD29" s="820"/>
      <c r="AE29" s="821"/>
      <c r="AF29" s="822">
        <v>783</v>
      </c>
      <c r="AG29" s="823"/>
      <c r="AH29" s="823"/>
      <c r="AI29" s="823"/>
      <c r="AJ29" s="824"/>
      <c r="AK29" s="870">
        <v>3707</v>
      </c>
      <c r="AL29" s="866"/>
      <c r="AM29" s="866"/>
      <c r="AN29" s="866"/>
      <c r="AO29" s="866"/>
      <c r="AP29" s="866" t="s">
        <v>554</v>
      </c>
      <c r="AQ29" s="866"/>
      <c r="AR29" s="866"/>
      <c r="AS29" s="866"/>
      <c r="AT29" s="866"/>
      <c r="AU29" s="866" t="s">
        <v>554</v>
      </c>
      <c r="AV29" s="866"/>
      <c r="AW29" s="866"/>
      <c r="AX29" s="866"/>
      <c r="AY29" s="866"/>
      <c r="AZ29" s="867" t="s">
        <v>554</v>
      </c>
      <c r="BA29" s="867"/>
      <c r="BB29" s="867"/>
      <c r="BC29" s="867"/>
      <c r="BD29" s="867"/>
      <c r="BE29" s="868"/>
      <c r="BF29" s="868"/>
      <c r="BG29" s="868"/>
      <c r="BH29" s="868"/>
      <c r="BI29" s="869"/>
      <c r="BJ29" s="228"/>
      <c r="BK29" s="228"/>
      <c r="BL29" s="228"/>
      <c r="BM29" s="228"/>
      <c r="BN29" s="228"/>
      <c r="BO29" s="237"/>
      <c r="BP29" s="237"/>
      <c r="BQ29" s="234">
        <v>23</v>
      </c>
      <c r="BR29" s="235"/>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26"/>
    </row>
    <row r="30" spans="1:131" ht="26.25" customHeight="1" x14ac:dyDescent="0.2">
      <c r="A30" s="238">
        <v>3</v>
      </c>
      <c r="B30" s="816" t="s">
        <v>392</v>
      </c>
      <c r="C30" s="817"/>
      <c r="D30" s="817"/>
      <c r="E30" s="817"/>
      <c r="F30" s="817"/>
      <c r="G30" s="817"/>
      <c r="H30" s="817"/>
      <c r="I30" s="817"/>
      <c r="J30" s="817"/>
      <c r="K30" s="817"/>
      <c r="L30" s="817"/>
      <c r="M30" s="817"/>
      <c r="N30" s="817"/>
      <c r="O30" s="817"/>
      <c r="P30" s="818"/>
      <c r="Q30" s="819">
        <v>7525</v>
      </c>
      <c r="R30" s="820"/>
      <c r="S30" s="820"/>
      <c r="T30" s="820"/>
      <c r="U30" s="820"/>
      <c r="V30" s="820">
        <v>7378</v>
      </c>
      <c r="W30" s="820"/>
      <c r="X30" s="820"/>
      <c r="Y30" s="820"/>
      <c r="Z30" s="820"/>
      <c r="AA30" s="820">
        <v>147</v>
      </c>
      <c r="AB30" s="820"/>
      <c r="AC30" s="820"/>
      <c r="AD30" s="820"/>
      <c r="AE30" s="821"/>
      <c r="AF30" s="822">
        <v>147</v>
      </c>
      <c r="AG30" s="823"/>
      <c r="AH30" s="823"/>
      <c r="AI30" s="823"/>
      <c r="AJ30" s="824"/>
      <c r="AK30" s="870">
        <v>3744</v>
      </c>
      <c r="AL30" s="866"/>
      <c r="AM30" s="866"/>
      <c r="AN30" s="866"/>
      <c r="AO30" s="866"/>
      <c r="AP30" s="866" t="s">
        <v>554</v>
      </c>
      <c r="AQ30" s="866"/>
      <c r="AR30" s="866"/>
      <c r="AS30" s="866"/>
      <c r="AT30" s="866"/>
      <c r="AU30" s="866" t="s">
        <v>554</v>
      </c>
      <c r="AV30" s="866"/>
      <c r="AW30" s="866"/>
      <c r="AX30" s="866"/>
      <c r="AY30" s="866"/>
      <c r="AZ30" s="867" t="s">
        <v>554</v>
      </c>
      <c r="BA30" s="867"/>
      <c r="BB30" s="867"/>
      <c r="BC30" s="867"/>
      <c r="BD30" s="867"/>
      <c r="BE30" s="868"/>
      <c r="BF30" s="868"/>
      <c r="BG30" s="868"/>
      <c r="BH30" s="868"/>
      <c r="BI30" s="869"/>
      <c r="BJ30" s="228"/>
      <c r="BK30" s="228"/>
      <c r="BL30" s="228"/>
      <c r="BM30" s="228"/>
      <c r="BN30" s="228"/>
      <c r="BO30" s="237"/>
      <c r="BP30" s="237"/>
      <c r="BQ30" s="234">
        <v>24</v>
      </c>
      <c r="BR30" s="235"/>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26"/>
    </row>
    <row r="31" spans="1:131" ht="26.25" customHeight="1" x14ac:dyDescent="0.2">
      <c r="A31" s="238">
        <v>4</v>
      </c>
      <c r="B31" s="816" t="s">
        <v>393</v>
      </c>
      <c r="C31" s="817"/>
      <c r="D31" s="817"/>
      <c r="E31" s="817"/>
      <c r="F31" s="817"/>
      <c r="G31" s="817"/>
      <c r="H31" s="817"/>
      <c r="I31" s="817"/>
      <c r="J31" s="817"/>
      <c r="K31" s="817"/>
      <c r="L31" s="817"/>
      <c r="M31" s="817"/>
      <c r="N31" s="817"/>
      <c r="O31" s="817"/>
      <c r="P31" s="818"/>
      <c r="Q31" s="819">
        <v>33123</v>
      </c>
      <c r="R31" s="820"/>
      <c r="S31" s="820"/>
      <c r="T31" s="820"/>
      <c r="U31" s="820"/>
      <c r="V31" s="820">
        <v>31475</v>
      </c>
      <c r="W31" s="820"/>
      <c r="X31" s="820"/>
      <c r="Y31" s="820"/>
      <c r="Z31" s="820"/>
      <c r="AA31" s="820">
        <v>1648</v>
      </c>
      <c r="AB31" s="820"/>
      <c r="AC31" s="820"/>
      <c r="AD31" s="820"/>
      <c r="AE31" s="821"/>
      <c r="AF31" s="822">
        <v>1648</v>
      </c>
      <c r="AG31" s="823"/>
      <c r="AH31" s="823"/>
      <c r="AI31" s="823"/>
      <c r="AJ31" s="824"/>
      <c r="AK31" s="870" t="s">
        <v>554</v>
      </c>
      <c r="AL31" s="866"/>
      <c r="AM31" s="866"/>
      <c r="AN31" s="866"/>
      <c r="AO31" s="866"/>
      <c r="AP31" s="866" t="s">
        <v>554</v>
      </c>
      <c r="AQ31" s="866"/>
      <c r="AR31" s="866"/>
      <c r="AS31" s="866"/>
      <c r="AT31" s="866"/>
      <c r="AU31" s="866" t="s">
        <v>554</v>
      </c>
      <c r="AV31" s="866"/>
      <c r="AW31" s="866"/>
      <c r="AX31" s="866"/>
      <c r="AY31" s="866"/>
      <c r="AZ31" s="867" t="s">
        <v>554</v>
      </c>
      <c r="BA31" s="867"/>
      <c r="BB31" s="867"/>
      <c r="BC31" s="867"/>
      <c r="BD31" s="867"/>
      <c r="BE31" s="868"/>
      <c r="BF31" s="868"/>
      <c r="BG31" s="868"/>
      <c r="BH31" s="868"/>
      <c r="BI31" s="869"/>
      <c r="BJ31" s="228"/>
      <c r="BK31" s="228"/>
      <c r="BL31" s="228"/>
      <c r="BM31" s="228"/>
      <c r="BN31" s="228"/>
      <c r="BO31" s="237"/>
      <c r="BP31" s="237"/>
      <c r="BQ31" s="234">
        <v>25</v>
      </c>
      <c r="BR31" s="235"/>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26"/>
    </row>
    <row r="32" spans="1:131" ht="26.25" customHeight="1" x14ac:dyDescent="0.2">
      <c r="A32" s="238">
        <v>5</v>
      </c>
      <c r="B32" s="816" t="s">
        <v>394</v>
      </c>
      <c r="C32" s="817"/>
      <c r="D32" s="817"/>
      <c r="E32" s="817"/>
      <c r="F32" s="817"/>
      <c r="G32" s="817"/>
      <c r="H32" s="817"/>
      <c r="I32" s="817"/>
      <c r="J32" s="817"/>
      <c r="K32" s="817"/>
      <c r="L32" s="817"/>
      <c r="M32" s="817"/>
      <c r="N32" s="817"/>
      <c r="O32" s="817"/>
      <c r="P32" s="818"/>
      <c r="Q32" s="819">
        <v>7351</v>
      </c>
      <c r="R32" s="820"/>
      <c r="S32" s="820"/>
      <c r="T32" s="820"/>
      <c r="U32" s="820"/>
      <c r="V32" s="820">
        <v>6874</v>
      </c>
      <c r="W32" s="820"/>
      <c r="X32" s="820"/>
      <c r="Y32" s="820"/>
      <c r="Z32" s="820"/>
      <c r="AA32" s="820">
        <v>476</v>
      </c>
      <c r="AB32" s="820"/>
      <c r="AC32" s="820"/>
      <c r="AD32" s="820"/>
      <c r="AE32" s="821"/>
      <c r="AF32" s="822">
        <v>2491</v>
      </c>
      <c r="AG32" s="823"/>
      <c r="AH32" s="823"/>
      <c r="AI32" s="823"/>
      <c r="AJ32" s="824"/>
      <c r="AK32" s="870">
        <v>67</v>
      </c>
      <c r="AL32" s="866"/>
      <c r="AM32" s="866"/>
      <c r="AN32" s="866"/>
      <c r="AO32" s="866"/>
      <c r="AP32" s="866">
        <v>11349</v>
      </c>
      <c r="AQ32" s="866"/>
      <c r="AR32" s="866"/>
      <c r="AS32" s="866"/>
      <c r="AT32" s="866"/>
      <c r="AU32" s="866">
        <v>34</v>
      </c>
      <c r="AV32" s="866"/>
      <c r="AW32" s="866"/>
      <c r="AX32" s="866"/>
      <c r="AY32" s="866"/>
      <c r="AZ32" s="867"/>
      <c r="BA32" s="867"/>
      <c r="BB32" s="867"/>
      <c r="BC32" s="867"/>
      <c r="BD32" s="867"/>
      <c r="BE32" s="868" t="s">
        <v>395</v>
      </c>
      <c r="BF32" s="868"/>
      <c r="BG32" s="868"/>
      <c r="BH32" s="868"/>
      <c r="BI32" s="869"/>
      <c r="BJ32" s="228"/>
      <c r="BK32" s="228"/>
      <c r="BL32" s="228"/>
      <c r="BM32" s="228"/>
      <c r="BN32" s="228"/>
      <c r="BO32" s="237"/>
      <c r="BP32" s="237"/>
      <c r="BQ32" s="234">
        <v>26</v>
      </c>
      <c r="BR32" s="235"/>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26"/>
    </row>
    <row r="33" spans="1:131" ht="26.25" customHeight="1" x14ac:dyDescent="0.2">
      <c r="A33" s="238">
        <v>6</v>
      </c>
      <c r="B33" s="816" t="s">
        <v>396</v>
      </c>
      <c r="C33" s="817"/>
      <c r="D33" s="817"/>
      <c r="E33" s="817"/>
      <c r="F33" s="817"/>
      <c r="G33" s="817"/>
      <c r="H33" s="817"/>
      <c r="I33" s="817"/>
      <c r="J33" s="817"/>
      <c r="K33" s="817"/>
      <c r="L33" s="817"/>
      <c r="M33" s="817"/>
      <c r="N33" s="817"/>
      <c r="O33" s="817"/>
      <c r="P33" s="818"/>
      <c r="Q33" s="819">
        <v>15055</v>
      </c>
      <c r="R33" s="820"/>
      <c r="S33" s="820"/>
      <c r="T33" s="820"/>
      <c r="U33" s="820"/>
      <c r="V33" s="820">
        <v>13929</v>
      </c>
      <c r="W33" s="820"/>
      <c r="X33" s="820"/>
      <c r="Y33" s="820"/>
      <c r="Z33" s="820"/>
      <c r="AA33" s="820">
        <v>1125</v>
      </c>
      <c r="AB33" s="820"/>
      <c r="AC33" s="820"/>
      <c r="AD33" s="820"/>
      <c r="AE33" s="821"/>
      <c r="AF33" s="822">
        <v>3609</v>
      </c>
      <c r="AG33" s="823"/>
      <c r="AH33" s="823"/>
      <c r="AI33" s="823"/>
      <c r="AJ33" s="824"/>
      <c r="AK33" s="870">
        <v>6032</v>
      </c>
      <c r="AL33" s="866"/>
      <c r="AM33" s="866"/>
      <c r="AN33" s="866"/>
      <c r="AO33" s="866"/>
      <c r="AP33" s="866">
        <v>72401</v>
      </c>
      <c r="AQ33" s="866"/>
      <c r="AR33" s="866"/>
      <c r="AS33" s="866"/>
      <c r="AT33" s="866"/>
      <c r="AU33" s="866">
        <v>42354</v>
      </c>
      <c r="AV33" s="866"/>
      <c r="AW33" s="866"/>
      <c r="AX33" s="866"/>
      <c r="AY33" s="866"/>
      <c r="AZ33" s="867"/>
      <c r="BA33" s="867"/>
      <c r="BB33" s="867"/>
      <c r="BC33" s="867"/>
      <c r="BD33" s="867"/>
      <c r="BE33" s="868" t="s">
        <v>395</v>
      </c>
      <c r="BF33" s="868"/>
      <c r="BG33" s="868"/>
      <c r="BH33" s="868"/>
      <c r="BI33" s="869"/>
      <c r="BJ33" s="228"/>
      <c r="BK33" s="228"/>
      <c r="BL33" s="228"/>
      <c r="BM33" s="228"/>
      <c r="BN33" s="228"/>
      <c r="BO33" s="237"/>
      <c r="BP33" s="237"/>
      <c r="BQ33" s="234">
        <v>27</v>
      </c>
      <c r="BR33" s="235"/>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26"/>
    </row>
    <row r="34" spans="1:131" ht="26.25" customHeight="1" x14ac:dyDescent="0.2">
      <c r="A34" s="238">
        <v>7</v>
      </c>
      <c r="B34" s="816" t="s">
        <v>397</v>
      </c>
      <c r="C34" s="817"/>
      <c r="D34" s="817"/>
      <c r="E34" s="817"/>
      <c r="F34" s="817"/>
      <c r="G34" s="817"/>
      <c r="H34" s="817"/>
      <c r="I34" s="817"/>
      <c r="J34" s="817"/>
      <c r="K34" s="817"/>
      <c r="L34" s="817"/>
      <c r="M34" s="817"/>
      <c r="N34" s="817"/>
      <c r="O34" s="817"/>
      <c r="P34" s="818"/>
      <c r="Q34" s="819">
        <v>24524</v>
      </c>
      <c r="R34" s="820"/>
      <c r="S34" s="820"/>
      <c r="T34" s="820"/>
      <c r="U34" s="820"/>
      <c r="V34" s="820">
        <v>25660</v>
      </c>
      <c r="W34" s="820"/>
      <c r="X34" s="820"/>
      <c r="Y34" s="820"/>
      <c r="Z34" s="820"/>
      <c r="AA34" s="820">
        <v>-1136</v>
      </c>
      <c r="AB34" s="820"/>
      <c r="AC34" s="820"/>
      <c r="AD34" s="820"/>
      <c r="AE34" s="821"/>
      <c r="AF34" s="822">
        <v>10283</v>
      </c>
      <c r="AG34" s="823"/>
      <c r="AH34" s="823"/>
      <c r="AI34" s="823"/>
      <c r="AJ34" s="824"/>
      <c r="AK34" s="870">
        <v>1444</v>
      </c>
      <c r="AL34" s="866"/>
      <c r="AM34" s="866"/>
      <c r="AN34" s="866"/>
      <c r="AO34" s="866"/>
      <c r="AP34" s="866">
        <v>11212</v>
      </c>
      <c r="AQ34" s="866"/>
      <c r="AR34" s="866"/>
      <c r="AS34" s="866"/>
      <c r="AT34" s="866"/>
      <c r="AU34" s="866">
        <v>5729</v>
      </c>
      <c r="AV34" s="866"/>
      <c r="AW34" s="866"/>
      <c r="AX34" s="866"/>
      <c r="AY34" s="866"/>
      <c r="AZ34" s="867"/>
      <c r="BA34" s="867"/>
      <c r="BB34" s="867"/>
      <c r="BC34" s="867"/>
      <c r="BD34" s="867"/>
      <c r="BE34" s="868" t="s">
        <v>395</v>
      </c>
      <c r="BF34" s="868"/>
      <c r="BG34" s="868"/>
      <c r="BH34" s="868"/>
      <c r="BI34" s="869"/>
      <c r="BJ34" s="228"/>
      <c r="BK34" s="228"/>
      <c r="BL34" s="228"/>
      <c r="BM34" s="228"/>
      <c r="BN34" s="228"/>
      <c r="BO34" s="237"/>
      <c r="BP34" s="237"/>
      <c r="BQ34" s="234">
        <v>28</v>
      </c>
      <c r="BR34" s="235"/>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26"/>
    </row>
    <row r="35" spans="1:131" ht="26.25" customHeight="1" x14ac:dyDescent="0.2">
      <c r="A35" s="238">
        <v>8</v>
      </c>
      <c r="B35" s="816" t="s">
        <v>398</v>
      </c>
      <c r="C35" s="817"/>
      <c r="D35" s="817"/>
      <c r="E35" s="817"/>
      <c r="F35" s="817"/>
      <c r="G35" s="817"/>
      <c r="H35" s="817"/>
      <c r="I35" s="817"/>
      <c r="J35" s="817"/>
      <c r="K35" s="817"/>
      <c r="L35" s="817"/>
      <c r="M35" s="817"/>
      <c r="N35" s="817"/>
      <c r="O35" s="817"/>
      <c r="P35" s="818"/>
      <c r="Q35" s="819">
        <v>696</v>
      </c>
      <c r="R35" s="820"/>
      <c r="S35" s="820"/>
      <c r="T35" s="820"/>
      <c r="U35" s="820"/>
      <c r="V35" s="820">
        <v>693</v>
      </c>
      <c r="W35" s="820"/>
      <c r="X35" s="820"/>
      <c r="Y35" s="820"/>
      <c r="Z35" s="820"/>
      <c r="AA35" s="820">
        <v>3</v>
      </c>
      <c r="AB35" s="820"/>
      <c r="AC35" s="820"/>
      <c r="AD35" s="820"/>
      <c r="AE35" s="821"/>
      <c r="AF35" s="822">
        <v>3</v>
      </c>
      <c r="AG35" s="823"/>
      <c r="AH35" s="823"/>
      <c r="AI35" s="823"/>
      <c r="AJ35" s="824"/>
      <c r="AK35" s="870">
        <v>468</v>
      </c>
      <c r="AL35" s="866"/>
      <c r="AM35" s="866"/>
      <c r="AN35" s="866"/>
      <c r="AO35" s="866"/>
      <c r="AP35" s="866">
        <v>642</v>
      </c>
      <c r="AQ35" s="866"/>
      <c r="AR35" s="866"/>
      <c r="AS35" s="866"/>
      <c r="AT35" s="866"/>
      <c r="AU35" s="866">
        <v>528</v>
      </c>
      <c r="AV35" s="866"/>
      <c r="AW35" s="866"/>
      <c r="AX35" s="866"/>
      <c r="AY35" s="866"/>
      <c r="AZ35" s="867"/>
      <c r="BA35" s="867"/>
      <c r="BB35" s="867"/>
      <c r="BC35" s="867"/>
      <c r="BD35" s="867"/>
      <c r="BE35" s="868" t="s">
        <v>399</v>
      </c>
      <c r="BF35" s="868"/>
      <c r="BG35" s="868"/>
      <c r="BH35" s="868"/>
      <c r="BI35" s="869"/>
      <c r="BJ35" s="228"/>
      <c r="BK35" s="228"/>
      <c r="BL35" s="228"/>
      <c r="BM35" s="228"/>
      <c r="BN35" s="228"/>
      <c r="BO35" s="237"/>
      <c r="BP35" s="237"/>
      <c r="BQ35" s="234">
        <v>29</v>
      </c>
      <c r="BR35" s="235"/>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26"/>
    </row>
    <row r="36" spans="1:131" ht="26.25" customHeight="1" x14ac:dyDescent="0.2">
      <c r="A36" s="238">
        <v>9</v>
      </c>
      <c r="B36" s="816" t="s">
        <v>400</v>
      </c>
      <c r="C36" s="817"/>
      <c r="D36" s="817"/>
      <c r="E36" s="817"/>
      <c r="F36" s="817"/>
      <c r="G36" s="817"/>
      <c r="H36" s="817"/>
      <c r="I36" s="817"/>
      <c r="J36" s="817"/>
      <c r="K36" s="817"/>
      <c r="L36" s="817"/>
      <c r="M36" s="817"/>
      <c r="N36" s="817"/>
      <c r="O36" s="817"/>
      <c r="P36" s="818"/>
      <c r="Q36" s="819">
        <v>465</v>
      </c>
      <c r="R36" s="820"/>
      <c r="S36" s="820"/>
      <c r="T36" s="820"/>
      <c r="U36" s="820"/>
      <c r="V36" s="820">
        <v>247</v>
      </c>
      <c r="W36" s="820"/>
      <c r="X36" s="820"/>
      <c r="Y36" s="820"/>
      <c r="Z36" s="820"/>
      <c r="AA36" s="820">
        <v>218</v>
      </c>
      <c r="AB36" s="820"/>
      <c r="AC36" s="820"/>
      <c r="AD36" s="820"/>
      <c r="AE36" s="821"/>
      <c r="AF36" s="822">
        <v>218</v>
      </c>
      <c r="AG36" s="823"/>
      <c r="AH36" s="823"/>
      <c r="AI36" s="823"/>
      <c r="AJ36" s="824"/>
      <c r="AK36" s="870">
        <v>307</v>
      </c>
      <c r="AL36" s="866"/>
      <c r="AM36" s="866"/>
      <c r="AN36" s="866"/>
      <c r="AO36" s="866"/>
      <c r="AP36" s="866">
        <v>1208</v>
      </c>
      <c r="AQ36" s="866"/>
      <c r="AR36" s="866"/>
      <c r="AS36" s="866"/>
      <c r="AT36" s="866"/>
      <c r="AU36" s="866">
        <v>1208</v>
      </c>
      <c r="AV36" s="866"/>
      <c r="AW36" s="866"/>
      <c r="AX36" s="866"/>
      <c r="AY36" s="866"/>
      <c r="AZ36" s="867"/>
      <c r="BA36" s="867"/>
      <c r="BB36" s="867"/>
      <c r="BC36" s="867"/>
      <c r="BD36" s="867"/>
      <c r="BE36" s="868" t="s">
        <v>399</v>
      </c>
      <c r="BF36" s="868"/>
      <c r="BG36" s="868"/>
      <c r="BH36" s="868"/>
      <c r="BI36" s="869"/>
      <c r="BJ36" s="228"/>
      <c r="BK36" s="228"/>
      <c r="BL36" s="228"/>
      <c r="BM36" s="228"/>
      <c r="BN36" s="228"/>
      <c r="BO36" s="237"/>
      <c r="BP36" s="237"/>
      <c r="BQ36" s="234">
        <v>30</v>
      </c>
      <c r="BR36" s="235"/>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26"/>
    </row>
    <row r="37" spans="1:131" ht="26.25" customHeight="1" x14ac:dyDescent="0.2">
      <c r="A37" s="238">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28"/>
      <c r="BK37" s="228"/>
      <c r="BL37" s="228"/>
      <c r="BM37" s="228"/>
      <c r="BN37" s="228"/>
      <c r="BO37" s="237"/>
      <c r="BP37" s="237"/>
      <c r="BQ37" s="234">
        <v>31</v>
      </c>
      <c r="BR37" s="235"/>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26"/>
    </row>
    <row r="38" spans="1:131" ht="26.25" customHeight="1" x14ac:dyDescent="0.2">
      <c r="A38" s="238">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28"/>
      <c r="BK38" s="228"/>
      <c r="BL38" s="228"/>
      <c r="BM38" s="228"/>
      <c r="BN38" s="228"/>
      <c r="BO38" s="237"/>
      <c r="BP38" s="237"/>
      <c r="BQ38" s="234">
        <v>32</v>
      </c>
      <c r="BR38" s="235"/>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26"/>
    </row>
    <row r="39" spans="1:131" ht="26.25" customHeight="1" x14ac:dyDescent="0.2">
      <c r="A39" s="238">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28"/>
      <c r="BK39" s="228"/>
      <c r="BL39" s="228"/>
      <c r="BM39" s="228"/>
      <c r="BN39" s="228"/>
      <c r="BO39" s="237"/>
      <c r="BP39" s="237"/>
      <c r="BQ39" s="234">
        <v>33</v>
      </c>
      <c r="BR39" s="235"/>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26"/>
    </row>
    <row r="40" spans="1:131" ht="26.25" customHeight="1" x14ac:dyDescent="0.2">
      <c r="A40" s="234">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28"/>
      <c r="BK40" s="228"/>
      <c r="BL40" s="228"/>
      <c r="BM40" s="228"/>
      <c r="BN40" s="228"/>
      <c r="BO40" s="237"/>
      <c r="BP40" s="237"/>
      <c r="BQ40" s="234">
        <v>34</v>
      </c>
      <c r="BR40" s="235"/>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26"/>
    </row>
    <row r="41" spans="1:131" ht="26.25" customHeight="1" x14ac:dyDescent="0.2">
      <c r="A41" s="234">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28"/>
      <c r="BK41" s="228"/>
      <c r="BL41" s="228"/>
      <c r="BM41" s="228"/>
      <c r="BN41" s="228"/>
      <c r="BO41" s="237"/>
      <c r="BP41" s="237"/>
      <c r="BQ41" s="234">
        <v>35</v>
      </c>
      <c r="BR41" s="235"/>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26"/>
    </row>
    <row r="42" spans="1:131" ht="26.25" customHeight="1" x14ac:dyDescent="0.2">
      <c r="A42" s="234">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28"/>
      <c r="BK42" s="228"/>
      <c r="BL42" s="228"/>
      <c r="BM42" s="228"/>
      <c r="BN42" s="228"/>
      <c r="BO42" s="237"/>
      <c r="BP42" s="237"/>
      <c r="BQ42" s="234">
        <v>36</v>
      </c>
      <c r="BR42" s="235"/>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26"/>
    </row>
    <row r="43" spans="1:131" ht="26.25" customHeight="1" x14ac:dyDescent="0.2">
      <c r="A43" s="234">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28"/>
      <c r="BK43" s="228"/>
      <c r="BL43" s="228"/>
      <c r="BM43" s="228"/>
      <c r="BN43" s="228"/>
      <c r="BO43" s="237"/>
      <c r="BP43" s="237"/>
      <c r="BQ43" s="234">
        <v>37</v>
      </c>
      <c r="BR43" s="235"/>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26"/>
    </row>
    <row r="44" spans="1:131" ht="26.25" customHeight="1" x14ac:dyDescent="0.2">
      <c r="A44" s="234">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28"/>
      <c r="BK44" s="228"/>
      <c r="BL44" s="228"/>
      <c r="BM44" s="228"/>
      <c r="BN44" s="228"/>
      <c r="BO44" s="237"/>
      <c r="BP44" s="237"/>
      <c r="BQ44" s="234">
        <v>38</v>
      </c>
      <c r="BR44" s="235"/>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26"/>
    </row>
    <row r="45" spans="1:131" ht="26.25" customHeight="1" x14ac:dyDescent="0.2">
      <c r="A45" s="234">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28"/>
      <c r="BK45" s="228"/>
      <c r="BL45" s="228"/>
      <c r="BM45" s="228"/>
      <c r="BN45" s="228"/>
      <c r="BO45" s="237"/>
      <c r="BP45" s="237"/>
      <c r="BQ45" s="234">
        <v>39</v>
      </c>
      <c r="BR45" s="235"/>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26"/>
    </row>
    <row r="46" spans="1:131" ht="26.25" customHeight="1" x14ac:dyDescent="0.2">
      <c r="A46" s="234">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28"/>
      <c r="BK46" s="228"/>
      <c r="BL46" s="228"/>
      <c r="BM46" s="228"/>
      <c r="BN46" s="228"/>
      <c r="BO46" s="237"/>
      <c r="BP46" s="237"/>
      <c r="BQ46" s="234">
        <v>40</v>
      </c>
      <c r="BR46" s="235"/>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26"/>
    </row>
    <row r="47" spans="1:131" ht="26.25" customHeight="1" x14ac:dyDescent="0.2">
      <c r="A47" s="234">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28"/>
      <c r="BK47" s="228"/>
      <c r="BL47" s="228"/>
      <c r="BM47" s="228"/>
      <c r="BN47" s="228"/>
      <c r="BO47" s="237"/>
      <c r="BP47" s="237"/>
      <c r="BQ47" s="234">
        <v>41</v>
      </c>
      <c r="BR47" s="235"/>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26"/>
    </row>
    <row r="48" spans="1:131" ht="26.25" customHeight="1" x14ac:dyDescent="0.2">
      <c r="A48" s="234">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28"/>
      <c r="BK48" s="228"/>
      <c r="BL48" s="228"/>
      <c r="BM48" s="228"/>
      <c r="BN48" s="228"/>
      <c r="BO48" s="237"/>
      <c r="BP48" s="237"/>
      <c r="BQ48" s="234">
        <v>42</v>
      </c>
      <c r="BR48" s="235"/>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26"/>
    </row>
    <row r="49" spans="1:131" ht="26.25" customHeight="1" x14ac:dyDescent="0.2">
      <c r="A49" s="234">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28"/>
      <c r="BK49" s="228"/>
      <c r="BL49" s="228"/>
      <c r="BM49" s="228"/>
      <c r="BN49" s="228"/>
      <c r="BO49" s="237"/>
      <c r="BP49" s="237"/>
      <c r="BQ49" s="234">
        <v>43</v>
      </c>
      <c r="BR49" s="235"/>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26"/>
    </row>
    <row r="50" spans="1:131" ht="26.25" customHeight="1" x14ac:dyDescent="0.2">
      <c r="A50" s="234">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28"/>
      <c r="BK50" s="228"/>
      <c r="BL50" s="228"/>
      <c r="BM50" s="228"/>
      <c r="BN50" s="228"/>
      <c r="BO50" s="237"/>
      <c r="BP50" s="237"/>
      <c r="BQ50" s="234">
        <v>44</v>
      </c>
      <c r="BR50" s="235"/>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26"/>
    </row>
    <row r="51" spans="1:131" ht="26.25" customHeight="1" x14ac:dyDescent="0.2">
      <c r="A51" s="234">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28"/>
      <c r="BK51" s="228"/>
      <c r="BL51" s="228"/>
      <c r="BM51" s="228"/>
      <c r="BN51" s="228"/>
      <c r="BO51" s="237"/>
      <c r="BP51" s="237"/>
      <c r="BQ51" s="234">
        <v>45</v>
      </c>
      <c r="BR51" s="235"/>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26"/>
    </row>
    <row r="52" spans="1:131" ht="26.25" customHeight="1" x14ac:dyDescent="0.2">
      <c r="A52" s="234">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28"/>
      <c r="BK52" s="228"/>
      <c r="BL52" s="228"/>
      <c r="BM52" s="228"/>
      <c r="BN52" s="228"/>
      <c r="BO52" s="237"/>
      <c r="BP52" s="237"/>
      <c r="BQ52" s="234">
        <v>46</v>
      </c>
      <c r="BR52" s="235"/>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26"/>
    </row>
    <row r="53" spans="1:131" ht="26.25" customHeight="1" x14ac:dyDescent="0.2">
      <c r="A53" s="234">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28"/>
      <c r="BK53" s="228"/>
      <c r="BL53" s="228"/>
      <c r="BM53" s="228"/>
      <c r="BN53" s="228"/>
      <c r="BO53" s="237"/>
      <c r="BP53" s="237"/>
      <c r="BQ53" s="234">
        <v>47</v>
      </c>
      <c r="BR53" s="235"/>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26"/>
    </row>
    <row r="54" spans="1:131" ht="26.25" customHeight="1" x14ac:dyDescent="0.2">
      <c r="A54" s="234">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28"/>
      <c r="BK54" s="228"/>
      <c r="BL54" s="228"/>
      <c r="BM54" s="228"/>
      <c r="BN54" s="228"/>
      <c r="BO54" s="237"/>
      <c r="BP54" s="237"/>
      <c r="BQ54" s="234">
        <v>48</v>
      </c>
      <c r="BR54" s="235"/>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26"/>
    </row>
    <row r="55" spans="1:131" ht="26.25" customHeight="1" x14ac:dyDescent="0.2">
      <c r="A55" s="234">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28"/>
      <c r="BK55" s="228"/>
      <c r="BL55" s="228"/>
      <c r="BM55" s="228"/>
      <c r="BN55" s="228"/>
      <c r="BO55" s="237"/>
      <c r="BP55" s="237"/>
      <c r="BQ55" s="234">
        <v>49</v>
      </c>
      <c r="BR55" s="235"/>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26"/>
    </row>
    <row r="56" spans="1:131" ht="26.25" customHeight="1" x14ac:dyDescent="0.2">
      <c r="A56" s="234">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28"/>
      <c r="BK56" s="228"/>
      <c r="BL56" s="228"/>
      <c r="BM56" s="228"/>
      <c r="BN56" s="228"/>
      <c r="BO56" s="237"/>
      <c r="BP56" s="237"/>
      <c r="BQ56" s="234">
        <v>50</v>
      </c>
      <c r="BR56" s="235"/>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26"/>
    </row>
    <row r="57" spans="1:131" ht="26.25" customHeight="1" x14ac:dyDescent="0.2">
      <c r="A57" s="234">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28"/>
      <c r="BK57" s="228"/>
      <c r="BL57" s="228"/>
      <c r="BM57" s="228"/>
      <c r="BN57" s="228"/>
      <c r="BO57" s="237"/>
      <c r="BP57" s="237"/>
      <c r="BQ57" s="234">
        <v>51</v>
      </c>
      <c r="BR57" s="235"/>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26"/>
    </row>
    <row r="58" spans="1:131" ht="26.25" customHeight="1" x14ac:dyDescent="0.2">
      <c r="A58" s="234">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28"/>
      <c r="BK58" s="228"/>
      <c r="BL58" s="228"/>
      <c r="BM58" s="228"/>
      <c r="BN58" s="228"/>
      <c r="BO58" s="237"/>
      <c r="BP58" s="237"/>
      <c r="BQ58" s="234">
        <v>52</v>
      </c>
      <c r="BR58" s="235"/>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26"/>
    </row>
    <row r="59" spans="1:131" ht="26.25" customHeight="1" x14ac:dyDescent="0.2">
      <c r="A59" s="234">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28"/>
      <c r="BK59" s="228"/>
      <c r="BL59" s="228"/>
      <c r="BM59" s="228"/>
      <c r="BN59" s="228"/>
      <c r="BO59" s="237"/>
      <c r="BP59" s="237"/>
      <c r="BQ59" s="234">
        <v>53</v>
      </c>
      <c r="BR59" s="235"/>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26"/>
    </row>
    <row r="60" spans="1:131" ht="26.25" customHeight="1" x14ac:dyDescent="0.2">
      <c r="A60" s="234">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28"/>
      <c r="BK60" s="228"/>
      <c r="BL60" s="228"/>
      <c r="BM60" s="228"/>
      <c r="BN60" s="228"/>
      <c r="BO60" s="237"/>
      <c r="BP60" s="237"/>
      <c r="BQ60" s="234">
        <v>54</v>
      </c>
      <c r="BR60" s="235"/>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26"/>
    </row>
    <row r="61" spans="1:131" ht="26.25" customHeight="1" thickBot="1" x14ac:dyDescent="0.25">
      <c r="A61" s="234">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28"/>
      <c r="BK61" s="228"/>
      <c r="BL61" s="228"/>
      <c r="BM61" s="228"/>
      <c r="BN61" s="228"/>
      <c r="BO61" s="237"/>
      <c r="BP61" s="237"/>
      <c r="BQ61" s="234">
        <v>55</v>
      </c>
      <c r="BR61" s="235"/>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26"/>
    </row>
    <row r="62" spans="1:131" ht="26.25" customHeight="1" x14ac:dyDescent="0.2">
      <c r="A62" s="234">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401</v>
      </c>
      <c r="BK62" s="842"/>
      <c r="BL62" s="842"/>
      <c r="BM62" s="842"/>
      <c r="BN62" s="843"/>
      <c r="BO62" s="237"/>
      <c r="BP62" s="237"/>
      <c r="BQ62" s="234">
        <v>56</v>
      </c>
      <c r="BR62" s="235"/>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26"/>
    </row>
    <row r="63" spans="1:131" ht="26.25" customHeight="1" thickBot="1" x14ac:dyDescent="0.25">
      <c r="A63" s="236" t="s">
        <v>378</v>
      </c>
      <c r="B63" s="825" t="s">
        <v>402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19536</v>
      </c>
      <c r="AG63" s="880"/>
      <c r="AH63" s="880"/>
      <c r="AI63" s="880"/>
      <c r="AJ63" s="881"/>
      <c r="AK63" s="882"/>
      <c r="AL63" s="877"/>
      <c r="AM63" s="877"/>
      <c r="AN63" s="877"/>
      <c r="AO63" s="877"/>
      <c r="AP63" s="880">
        <v>96811</v>
      </c>
      <c r="AQ63" s="880"/>
      <c r="AR63" s="880"/>
      <c r="AS63" s="880"/>
      <c r="AT63" s="880"/>
      <c r="AU63" s="880">
        <v>49854</v>
      </c>
      <c r="AV63" s="880"/>
      <c r="AW63" s="880"/>
      <c r="AX63" s="880"/>
      <c r="AY63" s="880"/>
      <c r="AZ63" s="884"/>
      <c r="BA63" s="884"/>
      <c r="BB63" s="884"/>
      <c r="BC63" s="884"/>
      <c r="BD63" s="884"/>
      <c r="BE63" s="885"/>
      <c r="BF63" s="885"/>
      <c r="BG63" s="885"/>
      <c r="BH63" s="885"/>
      <c r="BI63" s="886"/>
      <c r="BJ63" s="887" t="s">
        <v>122</v>
      </c>
      <c r="BK63" s="888"/>
      <c r="BL63" s="888"/>
      <c r="BM63" s="888"/>
      <c r="BN63" s="889"/>
      <c r="BO63" s="237"/>
      <c r="BP63" s="237"/>
      <c r="BQ63" s="234">
        <v>57</v>
      </c>
      <c r="BR63" s="235"/>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26"/>
    </row>
    <row r="65" spans="1:131" ht="26.25" customHeight="1" thickBot="1" x14ac:dyDescent="0.25">
      <c r="A65" s="228" t="s">
        <v>403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26"/>
    </row>
    <row r="66" spans="1:131" ht="26.25" customHeight="1" x14ac:dyDescent="0.2">
      <c r="A66" s="763" t="s">
        <v>404</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405</v>
      </c>
      <c r="AV66" s="770"/>
      <c r="AW66" s="770"/>
      <c r="AX66" s="770"/>
      <c r="AY66" s="771"/>
      <c r="AZ66" s="769" t="s">
        <v>364</v>
      </c>
      <c r="BA66" s="770"/>
      <c r="BB66" s="770"/>
      <c r="BC66" s="770"/>
      <c r="BD66" s="776"/>
      <c r="BE66" s="237"/>
      <c r="BF66" s="237"/>
      <c r="BG66" s="237"/>
      <c r="BH66" s="237"/>
      <c r="BI66" s="237"/>
      <c r="BJ66" s="237"/>
      <c r="BK66" s="237"/>
      <c r="BL66" s="237"/>
      <c r="BM66" s="237"/>
      <c r="BN66" s="237"/>
      <c r="BO66" s="237"/>
      <c r="BP66" s="237"/>
      <c r="BQ66" s="234">
        <v>60</v>
      </c>
      <c r="BR66" s="239"/>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26"/>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37"/>
      <c r="BF67" s="237"/>
      <c r="BG67" s="237"/>
      <c r="BH67" s="237"/>
      <c r="BI67" s="237"/>
      <c r="BJ67" s="237"/>
      <c r="BK67" s="237"/>
      <c r="BL67" s="237"/>
      <c r="BM67" s="237"/>
      <c r="BN67" s="237"/>
      <c r="BO67" s="237"/>
      <c r="BP67" s="237"/>
      <c r="BQ67" s="234">
        <v>61</v>
      </c>
      <c r="BR67" s="239"/>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26"/>
    </row>
    <row r="68" spans="1:131" ht="26.25" customHeight="1" thickTop="1" x14ac:dyDescent="0.2">
      <c r="A68" s="232">
        <v>1</v>
      </c>
      <c r="B68" s="905" t="s">
        <v>555</v>
      </c>
      <c r="C68" s="906"/>
      <c r="D68" s="906"/>
      <c r="E68" s="906"/>
      <c r="F68" s="906"/>
      <c r="G68" s="906"/>
      <c r="H68" s="906"/>
      <c r="I68" s="906"/>
      <c r="J68" s="906"/>
      <c r="K68" s="906"/>
      <c r="L68" s="906"/>
      <c r="M68" s="906"/>
      <c r="N68" s="906"/>
      <c r="O68" s="906"/>
      <c r="P68" s="907"/>
      <c r="Q68" s="908">
        <v>8576</v>
      </c>
      <c r="R68" s="902"/>
      <c r="S68" s="902"/>
      <c r="T68" s="902"/>
      <c r="U68" s="902"/>
      <c r="V68" s="902">
        <v>8391</v>
      </c>
      <c r="W68" s="902"/>
      <c r="X68" s="902"/>
      <c r="Y68" s="902"/>
      <c r="Z68" s="902"/>
      <c r="AA68" s="902">
        <v>185</v>
      </c>
      <c r="AB68" s="902"/>
      <c r="AC68" s="902"/>
      <c r="AD68" s="902"/>
      <c r="AE68" s="902"/>
      <c r="AF68" s="902">
        <v>44</v>
      </c>
      <c r="AG68" s="902"/>
      <c r="AH68" s="902"/>
      <c r="AI68" s="902"/>
      <c r="AJ68" s="902"/>
      <c r="AK68" s="902">
        <v>8</v>
      </c>
      <c r="AL68" s="902"/>
      <c r="AM68" s="902"/>
      <c r="AN68" s="902"/>
      <c r="AO68" s="902"/>
      <c r="AP68" s="902">
        <v>23856</v>
      </c>
      <c r="AQ68" s="902"/>
      <c r="AR68" s="902"/>
      <c r="AS68" s="902"/>
      <c r="AT68" s="902"/>
      <c r="AU68" s="902">
        <v>8588</v>
      </c>
      <c r="AV68" s="902"/>
      <c r="AW68" s="902"/>
      <c r="AX68" s="902"/>
      <c r="AY68" s="902"/>
      <c r="AZ68" s="903"/>
      <c r="BA68" s="903"/>
      <c r="BB68" s="903"/>
      <c r="BC68" s="903"/>
      <c r="BD68" s="904"/>
      <c r="BE68" s="237"/>
      <c r="BF68" s="237"/>
      <c r="BG68" s="237"/>
      <c r="BH68" s="237"/>
      <c r="BI68" s="237"/>
      <c r="BJ68" s="237"/>
      <c r="BK68" s="237"/>
      <c r="BL68" s="237"/>
      <c r="BM68" s="237"/>
      <c r="BN68" s="237"/>
      <c r="BO68" s="237"/>
      <c r="BP68" s="237"/>
      <c r="BQ68" s="234">
        <v>62</v>
      </c>
      <c r="BR68" s="239"/>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26"/>
    </row>
    <row r="69" spans="1:131" ht="26.25" customHeight="1" x14ac:dyDescent="0.2">
      <c r="A69" s="234">
        <v>2</v>
      </c>
      <c r="B69" s="909" t="s">
        <v>556</v>
      </c>
      <c r="C69" s="910"/>
      <c r="D69" s="910"/>
      <c r="E69" s="910"/>
      <c r="F69" s="910"/>
      <c r="G69" s="910"/>
      <c r="H69" s="910"/>
      <c r="I69" s="910"/>
      <c r="J69" s="910"/>
      <c r="K69" s="910"/>
      <c r="L69" s="910"/>
      <c r="M69" s="910"/>
      <c r="N69" s="910"/>
      <c r="O69" s="910"/>
      <c r="P69" s="911"/>
      <c r="Q69" s="912">
        <v>4862</v>
      </c>
      <c r="R69" s="866"/>
      <c r="S69" s="866"/>
      <c r="T69" s="866"/>
      <c r="U69" s="866"/>
      <c r="V69" s="866">
        <v>4670</v>
      </c>
      <c r="W69" s="866"/>
      <c r="X69" s="866"/>
      <c r="Y69" s="866"/>
      <c r="Z69" s="866"/>
      <c r="AA69" s="866">
        <v>192</v>
      </c>
      <c r="AB69" s="866"/>
      <c r="AC69" s="866"/>
      <c r="AD69" s="866"/>
      <c r="AE69" s="866"/>
      <c r="AF69" s="866">
        <v>83</v>
      </c>
      <c r="AG69" s="866"/>
      <c r="AH69" s="866"/>
      <c r="AI69" s="866"/>
      <c r="AJ69" s="866"/>
      <c r="AK69" s="866" t="s">
        <v>554</v>
      </c>
      <c r="AL69" s="866"/>
      <c r="AM69" s="866"/>
      <c r="AN69" s="866"/>
      <c r="AO69" s="866"/>
      <c r="AP69" s="866">
        <v>13737</v>
      </c>
      <c r="AQ69" s="866"/>
      <c r="AR69" s="866"/>
      <c r="AS69" s="866"/>
      <c r="AT69" s="866"/>
      <c r="AU69" s="866" t="s">
        <v>554</v>
      </c>
      <c r="AV69" s="866"/>
      <c r="AW69" s="866"/>
      <c r="AX69" s="866"/>
      <c r="AY69" s="866"/>
      <c r="AZ69" s="868"/>
      <c r="BA69" s="868"/>
      <c r="BB69" s="868"/>
      <c r="BC69" s="868"/>
      <c r="BD69" s="869"/>
      <c r="BE69" s="237"/>
      <c r="BF69" s="237"/>
      <c r="BG69" s="237"/>
      <c r="BH69" s="237"/>
      <c r="BI69" s="237"/>
      <c r="BJ69" s="237"/>
      <c r="BK69" s="237"/>
      <c r="BL69" s="237"/>
      <c r="BM69" s="237"/>
      <c r="BN69" s="237"/>
      <c r="BO69" s="237"/>
      <c r="BP69" s="237"/>
      <c r="BQ69" s="234">
        <v>63</v>
      </c>
      <c r="BR69" s="239"/>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26"/>
    </row>
    <row r="70" spans="1:131" ht="26.25" customHeight="1" x14ac:dyDescent="0.2">
      <c r="A70" s="234">
        <v>3</v>
      </c>
      <c r="B70" s="909" t="s">
        <v>557</v>
      </c>
      <c r="C70" s="910"/>
      <c r="D70" s="910"/>
      <c r="E70" s="910"/>
      <c r="F70" s="910"/>
      <c r="G70" s="910"/>
      <c r="H70" s="910"/>
      <c r="I70" s="910"/>
      <c r="J70" s="910"/>
      <c r="K70" s="910"/>
      <c r="L70" s="910"/>
      <c r="M70" s="910"/>
      <c r="N70" s="910"/>
      <c r="O70" s="910"/>
      <c r="P70" s="911"/>
      <c r="Q70" s="912">
        <v>374</v>
      </c>
      <c r="R70" s="866"/>
      <c r="S70" s="866"/>
      <c r="T70" s="866"/>
      <c r="U70" s="866"/>
      <c r="V70" s="866">
        <v>363</v>
      </c>
      <c r="W70" s="866"/>
      <c r="X70" s="866"/>
      <c r="Y70" s="866"/>
      <c r="Z70" s="866"/>
      <c r="AA70" s="866">
        <v>11</v>
      </c>
      <c r="AB70" s="866"/>
      <c r="AC70" s="866"/>
      <c r="AD70" s="866"/>
      <c r="AE70" s="866"/>
      <c r="AF70" s="866">
        <v>11</v>
      </c>
      <c r="AG70" s="866"/>
      <c r="AH70" s="866"/>
      <c r="AI70" s="866"/>
      <c r="AJ70" s="866"/>
      <c r="AK70" s="866" t="s">
        <v>554</v>
      </c>
      <c r="AL70" s="866"/>
      <c r="AM70" s="866"/>
      <c r="AN70" s="866"/>
      <c r="AO70" s="866"/>
      <c r="AP70" s="866" t="s">
        <v>554</v>
      </c>
      <c r="AQ70" s="866"/>
      <c r="AR70" s="866"/>
      <c r="AS70" s="866"/>
      <c r="AT70" s="866"/>
      <c r="AU70" s="866" t="s">
        <v>554</v>
      </c>
      <c r="AV70" s="866"/>
      <c r="AW70" s="866"/>
      <c r="AX70" s="866"/>
      <c r="AY70" s="866"/>
      <c r="AZ70" s="868"/>
      <c r="BA70" s="868"/>
      <c r="BB70" s="868"/>
      <c r="BC70" s="868"/>
      <c r="BD70" s="869"/>
      <c r="BE70" s="237"/>
      <c r="BF70" s="237"/>
      <c r="BG70" s="237"/>
      <c r="BH70" s="237"/>
      <c r="BI70" s="237"/>
      <c r="BJ70" s="237"/>
      <c r="BK70" s="237"/>
      <c r="BL70" s="237"/>
      <c r="BM70" s="237"/>
      <c r="BN70" s="237"/>
      <c r="BO70" s="237"/>
      <c r="BP70" s="237"/>
      <c r="BQ70" s="234">
        <v>64</v>
      </c>
      <c r="BR70" s="239"/>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26"/>
    </row>
    <row r="71" spans="1:131" ht="26.25" customHeight="1" x14ac:dyDescent="0.2">
      <c r="A71" s="234">
        <v>4</v>
      </c>
      <c r="B71" s="909" t="s">
        <v>558</v>
      </c>
      <c r="C71" s="910"/>
      <c r="D71" s="910"/>
      <c r="E71" s="910"/>
      <c r="F71" s="910"/>
      <c r="G71" s="910"/>
      <c r="H71" s="910"/>
      <c r="I71" s="910"/>
      <c r="J71" s="910"/>
      <c r="K71" s="910"/>
      <c r="L71" s="910"/>
      <c r="M71" s="910"/>
      <c r="N71" s="910"/>
      <c r="O71" s="910"/>
      <c r="P71" s="911"/>
      <c r="Q71" s="912">
        <v>313</v>
      </c>
      <c r="R71" s="866"/>
      <c r="S71" s="866"/>
      <c r="T71" s="866"/>
      <c r="U71" s="866"/>
      <c r="V71" s="866">
        <v>294</v>
      </c>
      <c r="W71" s="866"/>
      <c r="X71" s="866"/>
      <c r="Y71" s="866"/>
      <c r="Z71" s="866"/>
      <c r="AA71" s="866">
        <v>19</v>
      </c>
      <c r="AB71" s="866"/>
      <c r="AC71" s="866"/>
      <c r="AD71" s="866"/>
      <c r="AE71" s="866"/>
      <c r="AF71" s="866">
        <v>19</v>
      </c>
      <c r="AG71" s="866"/>
      <c r="AH71" s="866"/>
      <c r="AI71" s="866"/>
      <c r="AJ71" s="866"/>
      <c r="AK71" s="866">
        <v>83</v>
      </c>
      <c r="AL71" s="866"/>
      <c r="AM71" s="866"/>
      <c r="AN71" s="866"/>
      <c r="AO71" s="866"/>
      <c r="AP71" s="866" t="s">
        <v>554</v>
      </c>
      <c r="AQ71" s="866"/>
      <c r="AR71" s="866"/>
      <c r="AS71" s="866"/>
      <c r="AT71" s="866"/>
      <c r="AU71" s="866" t="s">
        <v>554</v>
      </c>
      <c r="AV71" s="866"/>
      <c r="AW71" s="866"/>
      <c r="AX71" s="866"/>
      <c r="AY71" s="866"/>
      <c r="AZ71" s="868"/>
      <c r="BA71" s="868"/>
      <c r="BB71" s="868"/>
      <c r="BC71" s="868"/>
      <c r="BD71" s="869"/>
      <c r="BE71" s="237"/>
      <c r="BF71" s="237"/>
      <c r="BG71" s="237"/>
      <c r="BH71" s="237"/>
      <c r="BI71" s="237"/>
      <c r="BJ71" s="237"/>
      <c r="BK71" s="237"/>
      <c r="BL71" s="237"/>
      <c r="BM71" s="237"/>
      <c r="BN71" s="237"/>
      <c r="BO71" s="237"/>
      <c r="BP71" s="237"/>
      <c r="BQ71" s="234">
        <v>65</v>
      </c>
      <c r="BR71" s="239"/>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26"/>
    </row>
    <row r="72" spans="1:131" ht="26.25" customHeight="1" x14ac:dyDescent="0.2">
      <c r="A72" s="234">
        <v>5</v>
      </c>
      <c r="B72" s="909" t="s">
        <v>559</v>
      </c>
      <c r="C72" s="910"/>
      <c r="D72" s="910"/>
      <c r="E72" s="910"/>
      <c r="F72" s="910"/>
      <c r="G72" s="910"/>
      <c r="H72" s="910"/>
      <c r="I72" s="910"/>
      <c r="J72" s="910"/>
      <c r="K72" s="910"/>
      <c r="L72" s="910"/>
      <c r="M72" s="910"/>
      <c r="N72" s="910"/>
      <c r="O72" s="910"/>
      <c r="P72" s="911"/>
      <c r="Q72" s="912">
        <v>5869</v>
      </c>
      <c r="R72" s="866"/>
      <c r="S72" s="866"/>
      <c r="T72" s="866"/>
      <c r="U72" s="866"/>
      <c r="V72" s="866">
        <v>4818</v>
      </c>
      <c r="W72" s="866"/>
      <c r="X72" s="866"/>
      <c r="Y72" s="866"/>
      <c r="Z72" s="866"/>
      <c r="AA72" s="866">
        <v>1051</v>
      </c>
      <c r="AB72" s="866"/>
      <c r="AC72" s="866"/>
      <c r="AD72" s="866"/>
      <c r="AE72" s="866"/>
      <c r="AF72" s="866">
        <v>1051</v>
      </c>
      <c r="AG72" s="866"/>
      <c r="AH72" s="866"/>
      <c r="AI72" s="866"/>
      <c r="AJ72" s="866"/>
      <c r="AK72" s="866">
        <v>18</v>
      </c>
      <c r="AL72" s="866"/>
      <c r="AM72" s="866"/>
      <c r="AN72" s="866"/>
      <c r="AO72" s="866"/>
      <c r="AP72" s="866" t="s">
        <v>554</v>
      </c>
      <c r="AQ72" s="866"/>
      <c r="AR72" s="866"/>
      <c r="AS72" s="866"/>
      <c r="AT72" s="866"/>
      <c r="AU72" s="866" t="s">
        <v>554</v>
      </c>
      <c r="AV72" s="866"/>
      <c r="AW72" s="866"/>
      <c r="AX72" s="866"/>
      <c r="AY72" s="866"/>
      <c r="AZ72" s="868"/>
      <c r="BA72" s="868"/>
      <c r="BB72" s="868"/>
      <c r="BC72" s="868"/>
      <c r="BD72" s="869"/>
      <c r="BE72" s="237"/>
      <c r="BF72" s="237"/>
      <c r="BG72" s="237"/>
      <c r="BH72" s="237"/>
      <c r="BI72" s="237"/>
      <c r="BJ72" s="237"/>
      <c r="BK72" s="237"/>
      <c r="BL72" s="237"/>
      <c r="BM72" s="237"/>
      <c r="BN72" s="237"/>
      <c r="BO72" s="237"/>
      <c r="BP72" s="237"/>
      <c r="BQ72" s="234">
        <v>66</v>
      </c>
      <c r="BR72" s="239"/>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26"/>
    </row>
    <row r="73" spans="1:131" ht="26.25" customHeight="1" x14ac:dyDescent="0.2">
      <c r="A73" s="234">
        <v>6</v>
      </c>
      <c r="B73" s="909" t="s">
        <v>560</v>
      </c>
      <c r="C73" s="910"/>
      <c r="D73" s="910"/>
      <c r="E73" s="910"/>
      <c r="F73" s="910"/>
      <c r="G73" s="910"/>
      <c r="H73" s="910"/>
      <c r="I73" s="910"/>
      <c r="J73" s="910"/>
      <c r="K73" s="910"/>
      <c r="L73" s="910"/>
      <c r="M73" s="910"/>
      <c r="N73" s="910"/>
      <c r="O73" s="910"/>
      <c r="P73" s="911"/>
      <c r="Q73" s="912">
        <v>155</v>
      </c>
      <c r="R73" s="866"/>
      <c r="S73" s="866"/>
      <c r="T73" s="866"/>
      <c r="U73" s="866"/>
      <c r="V73" s="866">
        <v>153</v>
      </c>
      <c r="W73" s="866"/>
      <c r="X73" s="866"/>
      <c r="Y73" s="866"/>
      <c r="Z73" s="866"/>
      <c r="AA73" s="866">
        <v>3</v>
      </c>
      <c r="AB73" s="866"/>
      <c r="AC73" s="866"/>
      <c r="AD73" s="866"/>
      <c r="AE73" s="866"/>
      <c r="AF73" s="866">
        <v>3</v>
      </c>
      <c r="AG73" s="866"/>
      <c r="AH73" s="866"/>
      <c r="AI73" s="866"/>
      <c r="AJ73" s="866"/>
      <c r="AK73" s="866" t="s">
        <v>554</v>
      </c>
      <c r="AL73" s="866"/>
      <c r="AM73" s="866"/>
      <c r="AN73" s="866"/>
      <c r="AO73" s="866"/>
      <c r="AP73" s="866" t="s">
        <v>554</v>
      </c>
      <c r="AQ73" s="866"/>
      <c r="AR73" s="866"/>
      <c r="AS73" s="866"/>
      <c r="AT73" s="866"/>
      <c r="AU73" s="866" t="s">
        <v>554</v>
      </c>
      <c r="AV73" s="866"/>
      <c r="AW73" s="866"/>
      <c r="AX73" s="866"/>
      <c r="AY73" s="866"/>
      <c r="AZ73" s="868"/>
      <c r="BA73" s="868"/>
      <c r="BB73" s="868"/>
      <c r="BC73" s="868"/>
      <c r="BD73" s="869"/>
      <c r="BE73" s="237"/>
      <c r="BF73" s="237"/>
      <c r="BG73" s="237"/>
      <c r="BH73" s="237"/>
      <c r="BI73" s="237"/>
      <c r="BJ73" s="237"/>
      <c r="BK73" s="237"/>
      <c r="BL73" s="237"/>
      <c r="BM73" s="237"/>
      <c r="BN73" s="237"/>
      <c r="BO73" s="237"/>
      <c r="BP73" s="237"/>
      <c r="BQ73" s="234">
        <v>67</v>
      </c>
      <c r="BR73" s="239"/>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26"/>
    </row>
    <row r="74" spans="1:131" ht="26.25" customHeight="1" x14ac:dyDescent="0.2">
      <c r="A74" s="234">
        <v>7</v>
      </c>
      <c r="B74" s="909" t="s">
        <v>561</v>
      </c>
      <c r="C74" s="910"/>
      <c r="D74" s="910"/>
      <c r="E74" s="910"/>
      <c r="F74" s="910"/>
      <c r="G74" s="910"/>
      <c r="H74" s="910"/>
      <c r="I74" s="910"/>
      <c r="J74" s="910"/>
      <c r="K74" s="910"/>
      <c r="L74" s="910"/>
      <c r="M74" s="910"/>
      <c r="N74" s="910"/>
      <c r="O74" s="910"/>
      <c r="P74" s="911"/>
      <c r="Q74" s="912">
        <v>62</v>
      </c>
      <c r="R74" s="866"/>
      <c r="S74" s="866"/>
      <c r="T74" s="866"/>
      <c r="U74" s="866"/>
      <c r="V74" s="866">
        <v>61</v>
      </c>
      <c r="W74" s="866"/>
      <c r="X74" s="866"/>
      <c r="Y74" s="866"/>
      <c r="Z74" s="866"/>
      <c r="AA74" s="866">
        <v>1</v>
      </c>
      <c r="AB74" s="866"/>
      <c r="AC74" s="866"/>
      <c r="AD74" s="866"/>
      <c r="AE74" s="866"/>
      <c r="AF74" s="866">
        <v>1</v>
      </c>
      <c r="AG74" s="866"/>
      <c r="AH74" s="866"/>
      <c r="AI74" s="866"/>
      <c r="AJ74" s="866"/>
      <c r="AK74" s="866" t="s">
        <v>554</v>
      </c>
      <c r="AL74" s="866"/>
      <c r="AM74" s="866"/>
      <c r="AN74" s="866"/>
      <c r="AO74" s="866"/>
      <c r="AP74" s="866" t="s">
        <v>554</v>
      </c>
      <c r="AQ74" s="866"/>
      <c r="AR74" s="866"/>
      <c r="AS74" s="866"/>
      <c r="AT74" s="866"/>
      <c r="AU74" s="866" t="s">
        <v>554</v>
      </c>
      <c r="AV74" s="866"/>
      <c r="AW74" s="866"/>
      <c r="AX74" s="866"/>
      <c r="AY74" s="866"/>
      <c r="AZ74" s="868"/>
      <c r="BA74" s="868"/>
      <c r="BB74" s="868"/>
      <c r="BC74" s="868"/>
      <c r="BD74" s="869"/>
      <c r="BE74" s="237"/>
      <c r="BF74" s="237"/>
      <c r="BG74" s="237"/>
      <c r="BH74" s="237"/>
      <c r="BI74" s="237"/>
      <c r="BJ74" s="237"/>
      <c r="BK74" s="237"/>
      <c r="BL74" s="237"/>
      <c r="BM74" s="237"/>
      <c r="BN74" s="237"/>
      <c r="BO74" s="237"/>
      <c r="BP74" s="237"/>
      <c r="BQ74" s="234">
        <v>68</v>
      </c>
      <c r="BR74" s="239"/>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26"/>
    </row>
    <row r="75" spans="1:131" ht="26.25" customHeight="1" x14ac:dyDescent="0.2">
      <c r="A75" s="234">
        <v>8</v>
      </c>
      <c r="B75" s="909" t="s">
        <v>562</v>
      </c>
      <c r="C75" s="910"/>
      <c r="D75" s="910"/>
      <c r="E75" s="910"/>
      <c r="F75" s="910"/>
      <c r="G75" s="910"/>
      <c r="H75" s="910"/>
      <c r="I75" s="910"/>
      <c r="J75" s="910"/>
      <c r="K75" s="910"/>
      <c r="L75" s="910"/>
      <c r="M75" s="910"/>
      <c r="N75" s="910"/>
      <c r="O75" s="910"/>
      <c r="P75" s="911"/>
      <c r="Q75" s="913">
        <v>16</v>
      </c>
      <c r="R75" s="914"/>
      <c r="S75" s="914"/>
      <c r="T75" s="914"/>
      <c r="U75" s="870"/>
      <c r="V75" s="915">
        <v>14</v>
      </c>
      <c r="W75" s="914"/>
      <c r="X75" s="914"/>
      <c r="Y75" s="914"/>
      <c r="Z75" s="870"/>
      <c r="AA75" s="915">
        <v>2</v>
      </c>
      <c r="AB75" s="914"/>
      <c r="AC75" s="914"/>
      <c r="AD75" s="914"/>
      <c r="AE75" s="870"/>
      <c r="AF75" s="915">
        <v>2</v>
      </c>
      <c r="AG75" s="914"/>
      <c r="AH75" s="914"/>
      <c r="AI75" s="914"/>
      <c r="AJ75" s="870"/>
      <c r="AK75" s="915" t="s">
        <v>554</v>
      </c>
      <c r="AL75" s="914"/>
      <c r="AM75" s="914"/>
      <c r="AN75" s="914"/>
      <c r="AO75" s="870"/>
      <c r="AP75" s="915" t="s">
        <v>554</v>
      </c>
      <c r="AQ75" s="914"/>
      <c r="AR75" s="914"/>
      <c r="AS75" s="914"/>
      <c r="AT75" s="870"/>
      <c r="AU75" s="915" t="s">
        <v>554</v>
      </c>
      <c r="AV75" s="914"/>
      <c r="AW75" s="914"/>
      <c r="AX75" s="914"/>
      <c r="AY75" s="870"/>
      <c r="AZ75" s="868"/>
      <c r="BA75" s="868"/>
      <c r="BB75" s="868"/>
      <c r="BC75" s="868"/>
      <c r="BD75" s="869"/>
      <c r="BE75" s="237"/>
      <c r="BF75" s="237"/>
      <c r="BG75" s="237"/>
      <c r="BH75" s="237"/>
      <c r="BI75" s="237"/>
      <c r="BJ75" s="237"/>
      <c r="BK75" s="237"/>
      <c r="BL75" s="237"/>
      <c r="BM75" s="237"/>
      <c r="BN75" s="237"/>
      <c r="BO75" s="237"/>
      <c r="BP75" s="237"/>
      <c r="BQ75" s="234">
        <v>69</v>
      </c>
      <c r="BR75" s="239"/>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26"/>
    </row>
    <row r="76" spans="1:131" ht="26.25" customHeight="1" x14ac:dyDescent="0.2">
      <c r="A76" s="234">
        <v>9</v>
      </c>
      <c r="B76" s="909" t="s">
        <v>563</v>
      </c>
      <c r="C76" s="910"/>
      <c r="D76" s="910"/>
      <c r="E76" s="910"/>
      <c r="F76" s="910"/>
      <c r="G76" s="910"/>
      <c r="H76" s="910"/>
      <c r="I76" s="910"/>
      <c r="J76" s="910"/>
      <c r="K76" s="910"/>
      <c r="L76" s="910"/>
      <c r="M76" s="910"/>
      <c r="N76" s="910"/>
      <c r="O76" s="910"/>
      <c r="P76" s="911"/>
      <c r="Q76" s="913">
        <v>280</v>
      </c>
      <c r="R76" s="914"/>
      <c r="S76" s="914"/>
      <c r="T76" s="914"/>
      <c r="U76" s="870"/>
      <c r="V76" s="915">
        <v>269</v>
      </c>
      <c r="W76" s="914"/>
      <c r="X76" s="914"/>
      <c r="Y76" s="914"/>
      <c r="Z76" s="870"/>
      <c r="AA76" s="915">
        <v>11</v>
      </c>
      <c r="AB76" s="914"/>
      <c r="AC76" s="914"/>
      <c r="AD76" s="914"/>
      <c r="AE76" s="870"/>
      <c r="AF76" s="915">
        <v>11</v>
      </c>
      <c r="AG76" s="914"/>
      <c r="AH76" s="914"/>
      <c r="AI76" s="914"/>
      <c r="AJ76" s="870"/>
      <c r="AK76" s="915" t="s">
        <v>554</v>
      </c>
      <c r="AL76" s="914"/>
      <c r="AM76" s="914"/>
      <c r="AN76" s="914"/>
      <c r="AO76" s="870"/>
      <c r="AP76" s="915">
        <v>101</v>
      </c>
      <c r="AQ76" s="914"/>
      <c r="AR76" s="914"/>
      <c r="AS76" s="914"/>
      <c r="AT76" s="870"/>
      <c r="AU76" s="915">
        <v>6</v>
      </c>
      <c r="AV76" s="914"/>
      <c r="AW76" s="914"/>
      <c r="AX76" s="914"/>
      <c r="AY76" s="870"/>
      <c r="AZ76" s="868"/>
      <c r="BA76" s="868"/>
      <c r="BB76" s="868"/>
      <c r="BC76" s="868"/>
      <c r="BD76" s="869"/>
      <c r="BE76" s="237"/>
      <c r="BF76" s="237"/>
      <c r="BG76" s="237"/>
      <c r="BH76" s="237"/>
      <c r="BI76" s="237"/>
      <c r="BJ76" s="237"/>
      <c r="BK76" s="237"/>
      <c r="BL76" s="237"/>
      <c r="BM76" s="237"/>
      <c r="BN76" s="237"/>
      <c r="BO76" s="237"/>
      <c r="BP76" s="237"/>
      <c r="BQ76" s="234">
        <v>70</v>
      </c>
      <c r="BR76" s="239"/>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26"/>
    </row>
    <row r="77" spans="1:131" ht="26.25" customHeight="1" x14ac:dyDescent="0.2">
      <c r="A77" s="234">
        <v>10</v>
      </c>
      <c r="B77" s="909" t="s">
        <v>564</v>
      </c>
      <c r="C77" s="910"/>
      <c r="D77" s="910"/>
      <c r="E77" s="910"/>
      <c r="F77" s="910"/>
      <c r="G77" s="910"/>
      <c r="H77" s="910"/>
      <c r="I77" s="910"/>
      <c r="J77" s="910"/>
      <c r="K77" s="910"/>
      <c r="L77" s="910"/>
      <c r="M77" s="910"/>
      <c r="N77" s="910"/>
      <c r="O77" s="910"/>
      <c r="P77" s="911"/>
      <c r="Q77" s="913">
        <v>5</v>
      </c>
      <c r="R77" s="914"/>
      <c r="S77" s="914"/>
      <c r="T77" s="914"/>
      <c r="U77" s="870"/>
      <c r="V77" s="915">
        <v>3</v>
      </c>
      <c r="W77" s="914"/>
      <c r="X77" s="914"/>
      <c r="Y77" s="914"/>
      <c r="Z77" s="870"/>
      <c r="AA77" s="915">
        <v>2</v>
      </c>
      <c r="AB77" s="914"/>
      <c r="AC77" s="914"/>
      <c r="AD77" s="914"/>
      <c r="AE77" s="870"/>
      <c r="AF77" s="915">
        <v>2</v>
      </c>
      <c r="AG77" s="914"/>
      <c r="AH77" s="914"/>
      <c r="AI77" s="914"/>
      <c r="AJ77" s="870"/>
      <c r="AK77" s="915">
        <v>0</v>
      </c>
      <c r="AL77" s="914"/>
      <c r="AM77" s="914"/>
      <c r="AN77" s="914"/>
      <c r="AO77" s="870"/>
      <c r="AP77" s="915" t="s">
        <v>554</v>
      </c>
      <c r="AQ77" s="914"/>
      <c r="AR77" s="914"/>
      <c r="AS77" s="914"/>
      <c r="AT77" s="870"/>
      <c r="AU77" s="915" t="s">
        <v>554</v>
      </c>
      <c r="AV77" s="914"/>
      <c r="AW77" s="914"/>
      <c r="AX77" s="914"/>
      <c r="AY77" s="870"/>
      <c r="AZ77" s="868"/>
      <c r="BA77" s="868"/>
      <c r="BB77" s="868"/>
      <c r="BC77" s="868"/>
      <c r="BD77" s="869"/>
      <c r="BE77" s="237"/>
      <c r="BF77" s="237"/>
      <c r="BG77" s="237"/>
      <c r="BH77" s="237"/>
      <c r="BI77" s="237"/>
      <c r="BJ77" s="237"/>
      <c r="BK77" s="237"/>
      <c r="BL77" s="237"/>
      <c r="BM77" s="237"/>
      <c r="BN77" s="237"/>
      <c r="BO77" s="237"/>
      <c r="BP77" s="237"/>
      <c r="BQ77" s="234">
        <v>71</v>
      </c>
      <c r="BR77" s="239"/>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26"/>
    </row>
    <row r="78" spans="1:131" ht="26.25" customHeight="1" x14ac:dyDescent="0.2">
      <c r="A78" s="234">
        <v>11</v>
      </c>
      <c r="B78" s="909" t="s">
        <v>565</v>
      </c>
      <c r="C78" s="910"/>
      <c r="D78" s="910"/>
      <c r="E78" s="910"/>
      <c r="F78" s="910"/>
      <c r="G78" s="910"/>
      <c r="H78" s="910"/>
      <c r="I78" s="910"/>
      <c r="J78" s="910"/>
      <c r="K78" s="910"/>
      <c r="L78" s="910"/>
      <c r="M78" s="910"/>
      <c r="N78" s="910"/>
      <c r="O78" s="910"/>
      <c r="P78" s="911"/>
      <c r="Q78" s="912">
        <v>249</v>
      </c>
      <c r="R78" s="866"/>
      <c r="S78" s="866"/>
      <c r="T78" s="866"/>
      <c r="U78" s="866"/>
      <c r="V78" s="866">
        <v>153</v>
      </c>
      <c r="W78" s="866"/>
      <c r="X78" s="866"/>
      <c r="Y78" s="866"/>
      <c r="Z78" s="866"/>
      <c r="AA78" s="866">
        <v>96</v>
      </c>
      <c r="AB78" s="866"/>
      <c r="AC78" s="866"/>
      <c r="AD78" s="866"/>
      <c r="AE78" s="866"/>
      <c r="AF78" s="866">
        <v>96</v>
      </c>
      <c r="AG78" s="866"/>
      <c r="AH78" s="866"/>
      <c r="AI78" s="866"/>
      <c r="AJ78" s="866"/>
      <c r="AK78" s="866" t="s">
        <v>554</v>
      </c>
      <c r="AL78" s="866"/>
      <c r="AM78" s="866"/>
      <c r="AN78" s="866"/>
      <c r="AO78" s="866"/>
      <c r="AP78" s="866" t="s">
        <v>554</v>
      </c>
      <c r="AQ78" s="866"/>
      <c r="AR78" s="866"/>
      <c r="AS78" s="866"/>
      <c r="AT78" s="866"/>
      <c r="AU78" s="866" t="s">
        <v>554</v>
      </c>
      <c r="AV78" s="866"/>
      <c r="AW78" s="866"/>
      <c r="AX78" s="866"/>
      <c r="AY78" s="866"/>
      <c r="AZ78" s="868"/>
      <c r="BA78" s="868"/>
      <c r="BB78" s="868"/>
      <c r="BC78" s="868"/>
      <c r="BD78" s="869"/>
      <c r="BE78" s="237"/>
      <c r="BF78" s="237"/>
      <c r="BG78" s="237"/>
      <c r="BH78" s="237"/>
      <c r="BI78" s="237"/>
      <c r="BJ78" s="226"/>
      <c r="BK78" s="226"/>
      <c r="BL78" s="226"/>
      <c r="BM78" s="226"/>
      <c r="BN78" s="226"/>
      <c r="BO78" s="237"/>
      <c r="BP78" s="237"/>
      <c r="BQ78" s="234">
        <v>72</v>
      </c>
      <c r="BR78" s="239"/>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26"/>
    </row>
    <row r="79" spans="1:131" ht="26.25" customHeight="1" x14ac:dyDescent="0.2">
      <c r="A79" s="234">
        <v>12</v>
      </c>
      <c r="B79" s="909" t="s">
        <v>566</v>
      </c>
      <c r="C79" s="910"/>
      <c r="D79" s="910"/>
      <c r="E79" s="910"/>
      <c r="F79" s="910"/>
      <c r="G79" s="910"/>
      <c r="H79" s="910"/>
      <c r="I79" s="910"/>
      <c r="J79" s="910"/>
      <c r="K79" s="910"/>
      <c r="L79" s="910"/>
      <c r="M79" s="910"/>
      <c r="N79" s="910"/>
      <c r="O79" s="910"/>
      <c r="P79" s="911"/>
      <c r="Q79" s="912">
        <v>38</v>
      </c>
      <c r="R79" s="866"/>
      <c r="S79" s="866"/>
      <c r="T79" s="866"/>
      <c r="U79" s="866"/>
      <c r="V79" s="866">
        <v>23</v>
      </c>
      <c r="W79" s="866"/>
      <c r="X79" s="866"/>
      <c r="Y79" s="866"/>
      <c r="Z79" s="866"/>
      <c r="AA79" s="866">
        <v>15</v>
      </c>
      <c r="AB79" s="866"/>
      <c r="AC79" s="866"/>
      <c r="AD79" s="866"/>
      <c r="AE79" s="866"/>
      <c r="AF79" s="866">
        <v>15</v>
      </c>
      <c r="AG79" s="866"/>
      <c r="AH79" s="866"/>
      <c r="AI79" s="866"/>
      <c r="AJ79" s="866"/>
      <c r="AK79" s="866" t="s">
        <v>554</v>
      </c>
      <c r="AL79" s="866"/>
      <c r="AM79" s="866"/>
      <c r="AN79" s="866"/>
      <c r="AO79" s="866"/>
      <c r="AP79" s="866" t="s">
        <v>554</v>
      </c>
      <c r="AQ79" s="866"/>
      <c r="AR79" s="866"/>
      <c r="AS79" s="866"/>
      <c r="AT79" s="866"/>
      <c r="AU79" s="866" t="s">
        <v>554</v>
      </c>
      <c r="AV79" s="866"/>
      <c r="AW79" s="866"/>
      <c r="AX79" s="866"/>
      <c r="AY79" s="866"/>
      <c r="AZ79" s="868"/>
      <c r="BA79" s="868"/>
      <c r="BB79" s="868"/>
      <c r="BC79" s="868"/>
      <c r="BD79" s="869"/>
      <c r="BE79" s="237"/>
      <c r="BF79" s="237"/>
      <c r="BG79" s="237"/>
      <c r="BH79" s="237"/>
      <c r="BI79" s="237"/>
      <c r="BJ79" s="226"/>
      <c r="BK79" s="226"/>
      <c r="BL79" s="226"/>
      <c r="BM79" s="226"/>
      <c r="BN79" s="226"/>
      <c r="BO79" s="237"/>
      <c r="BP79" s="237"/>
      <c r="BQ79" s="234">
        <v>73</v>
      </c>
      <c r="BR79" s="239"/>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26"/>
    </row>
    <row r="80" spans="1:131" ht="26.25" customHeight="1" x14ac:dyDescent="0.2">
      <c r="A80" s="234">
        <v>13</v>
      </c>
      <c r="B80" s="909" t="s">
        <v>567</v>
      </c>
      <c r="C80" s="910"/>
      <c r="D80" s="910"/>
      <c r="E80" s="910"/>
      <c r="F80" s="910"/>
      <c r="G80" s="910"/>
      <c r="H80" s="910"/>
      <c r="I80" s="910"/>
      <c r="J80" s="910"/>
      <c r="K80" s="910"/>
      <c r="L80" s="910"/>
      <c r="M80" s="910"/>
      <c r="N80" s="910"/>
      <c r="O80" s="910"/>
      <c r="P80" s="911"/>
      <c r="Q80" s="912">
        <v>237</v>
      </c>
      <c r="R80" s="866"/>
      <c r="S80" s="866"/>
      <c r="T80" s="866"/>
      <c r="U80" s="866"/>
      <c r="V80" s="866">
        <v>234</v>
      </c>
      <c r="W80" s="866"/>
      <c r="X80" s="866"/>
      <c r="Y80" s="866"/>
      <c r="Z80" s="866"/>
      <c r="AA80" s="866">
        <v>4</v>
      </c>
      <c r="AB80" s="866"/>
      <c r="AC80" s="866"/>
      <c r="AD80" s="866"/>
      <c r="AE80" s="866"/>
      <c r="AF80" s="866">
        <v>4</v>
      </c>
      <c r="AG80" s="866"/>
      <c r="AH80" s="866"/>
      <c r="AI80" s="866"/>
      <c r="AJ80" s="866"/>
      <c r="AK80" s="866">
        <v>12</v>
      </c>
      <c r="AL80" s="866"/>
      <c r="AM80" s="866"/>
      <c r="AN80" s="866"/>
      <c r="AO80" s="866"/>
      <c r="AP80" s="866" t="s">
        <v>554</v>
      </c>
      <c r="AQ80" s="866"/>
      <c r="AR80" s="866"/>
      <c r="AS80" s="866"/>
      <c r="AT80" s="866"/>
      <c r="AU80" s="866" t="s">
        <v>554</v>
      </c>
      <c r="AV80" s="866"/>
      <c r="AW80" s="866"/>
      <c r="AX80" s="866"/>
      <c r="AY80" s="866"/>
      <c r="AZ80" s="868"/>
      <c r="BA80" s="868"/>
      <c r="BB80" s="868"/>
      <c r="BC80" s="868"/>
      <c r="BD80" s="869"/>
      <c r="BE80" s="237"/>
      <c r="BF80" s="237"/>
      <c r="BG80" s="237"/>
      <c r="BH80" s="237"/>
      <c r="BI80" s="237"/>
      <c r="BJ80" s="237"/>
      <c r="BK80" s="237"/>
      <c r="BL80" s="237"/>
      <c r="BM80" s="237"/>
      <c r="BN80" s="237"/>
      <c r="BO80" s="237"/>
      <c r="BP80" s="237"/>
      <c r="BQ80" s="234">
        <v>74</v>
      </c>
      <c r="BR80" s="239"/>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26"/>
    </row>
    <row r="81" spans="1:131" ht="26.25" customHeight="1" x14ac:dyDescent="0.2">
      <c r="A81" s="234">
        <v>14</v>
      </c>
      <c r="B81" s="909" t="s">
        <v>568</v>
      </c>
      <c r="C81" s="910"/>
      <c r="D81" s="910"/>
      <c r="E81" s="910"/>
      <c r="F81" s="910"/>
      <c r="G81" s="910"/>
      <c r="H81" s="910"/>
      <c r="I81" s="910"/>
      <c r="J81" s="910"/>
      <c r="K81" s="910"/>
      <c r="L81" s="910"/>
      <c r="M81" s="910"/>
      <c r="N81" s="910"/>
      <c r="O81" s="910"/>
      <c r="P81" s="911"/>
      <c r="Q81" s="912">
        <v>254366</v>
      </c>
      <c r="R81" s="866"/>
      <c r="S81" s="866"/>
      <c r="T81" s="866"/>
      <c r="U81" s="866"/>
      <c r="V81" s="866">
        <v>246438</v>
      </c>
      <c r="W81" s="866"/>
      <c r="X81" s="866"/>
      <c r="Y81" s="866"/>
      <c r="Z81" s="866"/>
      <c r="AA81" s="866">
        <v>7929</v>
      </c>
      <c r="AB81" s="866"/>
      <c r="AC81" s="866"/>
      <c r="AD81" s="866"/>
      <c r="AE81" s="866"/>
      <c r="AF81" s="866">
        <v>7525</v>
      </c>
      <c r="AG81" s="866"/>
      <c r="AH81" s="866"/>
      <c r="AI81" s="866"/>
      <c r="AJ81" s="866"/>
      <c r="AK81" s="866" t="s">
        <v>554</v>
      </c>
      <c r="AL81" s="866"/>
      <c r="AM81" s="866"/>
      <c r="AN81" s="866"/>
      <c r="AO81" s="866"/>
      <c r="AP81" s="866" t="s">
        <v>554</v>
      </c>
      <c r="AQ81" s="866"/>
      <c r="AR81" s="866"/>
      <c r="AS81" s="866"/>
      <c r="AT81" s="866"/>
      <c r="AU81" s="866" t="s">
        <v>554</v>
      </c>
      <c r="AV81" s="866"/>
      <c r="AW81" s="866"/>
      <c r="AX81" s="866"/>
      <c r="AY81" s="866"/>
      <c r="AZ81" s="868"/>
      <c r="BA81" s="868"/>
      <c r="BB81" s="868"/>
      <c r="BC81" s="868"/>
      <c r="BD81" s="869"/>
      <c r="BE81" s="237"/>
      <c r="BF81" s="237"/>
      <c r="BG81" s="237"/>
      <c r="BH81" s="237"/>
      <c r="BI81" s="237"/>
      <c r="BJ81" s="237"/>
      <c r="BK81" s="237"/>
      <c r="BL81" s="237"/>
      <c r="BM81" s="237"/>
      <c r="BN81" s="237"/>
      <c r="BO81" s="237"/>
      <c r="BP81" s="237"/>
      <c r="BQ81" s="234">
        <v>75</v>
      </c>
      <c r="BR81" s="239"/>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26"/>
    </row>
    <row r="82" spans="1:131" ht="26.25" customHeight="1" x14ac:dyDescent="0.2">
      <c r="A82" s="234">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37"/>
      <c r="BF82" s="237"/>
      <c r="BG82" s="237"/>
      <c r="BH82" s="237"/>
      <c r="BI82" s="237"/>
      <c r="BJ82" s="237"/>
      <c r="BK82" s="237"/>
      <c r="BL82" s="237"/>
      <c r="BM82" s="237"/>
      <c r="BN82" s="237"/>
      <c r="BO82" s="237"/>
      <c r="BP82" s="237"/>
      <c r="BQ82" s="234">
        <v>76</v>
      </c>
      <c r="BR82" s="239"/>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26"/>
    </row>
    <row r="83" spans="1:131" ht="26.25" customHeight="1" x14ac:dyDescent="0.2">
      <c r="A83" s="234">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37"/>
      <c r="BF83" s="237"/>
      <c r="BG83" s="237"/>
      <c r="BH83" s="237"/>
      <c r="BI83" s="237"/>
      <c r="BJ83" s="237"/>
      <c r="BK83" s="237"/>
      <c r="BL83" s="237"/>
      <c r="BM83" s="237"/>
      <c r="BN83" s="237"/>
      <c r="BO83" s="237"/>
      <c r="BP83" s="237"/>
      <c r="BQ83" s="234">
        <v>77</v>
      </c>
      <c r="BR83" s="239"/>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26"/>
    </row>
    <row r="84" spans="1:131" ht="26.25" customHeight="1" x14ac:dyDescent="0.2">
      <c r="A84" s="234">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37"/>
      <c r="BF84" s="237"/>
      <c r="BG84" s="237"/>
      <c r="BH84" s="237"/>
      <c r="BI84" s="237"/>
      <c r="BJ84" s="237"/>
      <c r="BK84" s="237"/>
      <c r="BL84" s="237"/>
      <c r="BM84" s="237"/>
      <c r="BN84" s="237"/>
      <c r="BO84" s="237"/>
      <c r="BP84" s="237"/>
      <c r="BQ84" s="234">
        <v>78</v>
      </c>
      <c r="BR84" s="239"/>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26"/>
    </row>
    <row r="85" spans="1:131" ht="26.25" customHeight="1" x14ac:dyDescent="0.2">
      <c r="A85" s="234">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37"/>
      <c r="BF85" s="237"/>
      <c r="BG85" s="237"/>
      <c r="BH85" s="237"/>
      <c r="BI85" s="237"/>
      <c r="BJ85" s="237"/>
      <c r="BK85" s="237"/>
      <c r="BL85" s="237"/>
      <c r="BM85" s="237"/>
      <c r="BN85" s="237"/>
      <c r="BO85" s="237"/>
      <c r="BP85" s="237"/>
      <c r="BQ85" s="234">
        <v>79</v>
      </c>
      <c r="BR85" s="239"/>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26"/>
    </row>
    <row r="86" spans="1:131" ht="26.25" customHeight="1" x14ac:dyDescent="0.2">
      <c r="A86" s="234">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37"/>
      <c r="BF86" s="237"/>
      <c r="BG86" s="237"/>
      <c r="BH86" s="237"/>
      <c r="BI86" s="237"/>
      <c r="BJ86" s="237"/>
      <c r="BK86" s="237"/>
      <c r="BL86" s="237"/>
      <c r="BM86" s="237"/>
      <c r="BN86" s="237"/>
      <c r="BO86" s="237"/>
      <c r="BP86" s="237"/>
      <c r="BQ86" s="234">
        <v>80</v>
      </c>
      <c r="BR86" s="239"/>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26"/>
    </row>
    <row r="87" spans="1:131" ht="26.25" customHeight="1" x14ac:dyDescent="0.2">
      <c r="A87" s="240">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37"/>
      <c r="BF87" s="237"/>
      <c r="BG87" s="237"/>
      <c r="BH87" s="237"/>
      <c r="BI87" s="237"/>
      <c r="BJ87" s="237"/>
      <c r="BK87" s="237"/>
      <c r="BL87" s="237"/>
      <c r="BM87" s="237"/>
      <c r="BN87" s="237"/>
      <c r="BO87" s="237"/>
      <c r="BP87" s="237"/>
      <c r="BQ87" s="234">
        <v>81</v>
      </c>
      <c r="BR87" s="239"/>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26"/>
    </row>
    <row r="88" spans="1:131" ht="26.25" customHeight="1" thickBot="1" x14ac:dyDescent="0.25">
      <c r="A88" s="236" t="s">
        <v>378</v>
      </c>
      <c r="B88" s="825" t="s">
        <v>406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8868</v>
      </c>
      <c r="AG88" s="880"/>
      <c r="AH88" s="880"/>
      <c r="AI88" s="880"/>
      <c r="AJ88" s="880"/>
      <c r="AK88" s="877"/>
      <c r="AL88" s="877"/>
      <c r="AM88" s="877"/>
      <c r="AN88" s="877"/>
      <c r="AO88" s="877"/>
      <c r="AP88" s="880">
        <v>37694</v>
      </c>
      <c r="AQ88" s="880"/>
      <c r="AR88" s="880"/>
      <c r="AS88" s="880"/>
      <c r="AT88" s="880"/>
      <c r="AU88" s="880">
        <v>8594</v>
      </c>
      <c r="AV88" s="880"/>
      <c r="AW88" s="880"/>
      <c r="AX88" s="880"/>
      <c r="AY88" s="880"/>
      <c r="AZ88" s="885"/>
      <c r="BA88" s="885"/>
      <c r="BB88" s="885"/>
      <c r="BC88" s="885"/>
      <c r="BD88" s="886"/>
      <c r="BE88" s="237"/>
      <c r="BF88" s="237"/>
      <c r="BG88" s="237"/>
      <c r="BH88" s="237"/>
      <c r="BI88" s="237"/>
      <c r="BJ88" s="237"/>
      <c r="BK88" s="237"/>
      <c r="BL88" s="237"/>
      <c r="BM88" s="237"/>
      <c r="BN88" s="237"/>
      <c r="BO88" s="237"/>
      <c r="BP88" s="237"/>
      <c r="BQ88" s="234">
        <v>82</v>
      </c>
      <c r="BR88" s="239"/>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378</v>
      </c>
      <c r="BR102" s="825" t="s">
        <v>407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281</v>
      </c>
      <c r="CS102" s="888"/>
      <c r="CT102" s="888"/>
      <c r="CU102" s="888"/>
      <c r="CV102" s="927"/>
      <c r="CW102" s="926">
        <v>216</v>
      </c>
      <c r="CX102" s="888"/>
      <c r="CY102" s="888"/>
      <c r="CZ102" s="888"/>
      <c r="DA102" s="927"/>
      <c r="DB102" s="926">
        <v>240</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51" t="s">
        <v>408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52" t="s">
        <v>409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53" t="s">
        <v>412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26" customFormat="1" ht="26.25" customHeight="1" x14ac:dyDescent="0.2">
      <c r="A109" s="948" t="s">
        <v>414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415</v>
      </c>
      <c r="AB109" s="929"/>
      <c r="AC109" s="929"/>
      <c r="AD109" s="929"/>
      <c r="AE109" s="930"/>
      <c r="AF109" s="928" t="s">
        <v>416</v>
      </c>
      <c r="AG109" s="929"/>
      <c r="AH109" s="929"/>
      <c r="AI109" s="929"/>
      <c r="AJ109" s="930"/>
      <c r="AK109" s="928" t="s">
        <v>294</v>
      </c>
      <c r="AL109" s="929"/>
      <c r="AM109" s="929"/>
      <c r="AN109" s="929"/>
      <c r="AO109" s="930"/>
      <c r="AP109" s="928" t="s">
        <v>417</v>
      </c>
      <c r="AQ109" s="929"/>
      <c r="AR109" s="929"/>
      <c r="AS109" s="929"/>
      <c r="AT109" s="931"/>
      <c r="AU109" s="948" t="s">
        <v>414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415</v>
      </c>
      <c r="BR109" s="929"/>
      <c r="BS109" s="929"/>
      <c r="BT109" s="929"/>
      <c r="BU109" s="930"/>
      <c r="BV109" s="928" t="s">
        <v>416</v>
      </c>
      <c r="BW109" s="929"/>
      <c r="BX109" s="929"/>
      <c r="BY109" s="929"/>
      <c r="BZ109" s="930"/>
      <c r="CA109" s="928" t="s">
        <v>294</v>
      </c>
      <c r="CB109" s="929"/>
      <c r="CC109" s="929"/>
      <c r="CD109" s="929"/>
      <c r="CE109" s="930"/>
      <c r="CF109" s="949" t="s">
        <v>417</v>
      </c>
      <c r="CG109" s="949"/>
      <c r="CH109" s="949"/>
      <c r="CI109" s="949"/>
      <c r="CJ109" s="949"/>
      <c r="CK109" s="928" t="s">
        <v>418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415</v>
      </c>
      <c r="DH109" s="929"/>
      <c r="DI109" s="929"/>
      <c r="DJ109" s="929"/>
      <c r="DK109" s="930"/>
      <c r="DL109" s="928" t="s">
        <v>416</v>
      </c>
      <c r="DM109" s="929"/>
      <c r="DN109" s="929"/>
      <c r="DO109" s="929"/>
      <c r="DP109" s="930"/>
      <c r="DQ109" s="928" t="s">
        <v>294</v>
      </c>
      <c r="DR109" s="929"/>
      <c r="DS109" s="929"/>
      <c r="DT109" s="929"/>
      <c r="DU109" s="930"/>
      <c r="DV109" s="928" t="s">
        <v>417</v>
      </c>
      <c r="DW109" s="929"/>
      <c r="DX109" s="929"/>
      <c r="DY109" s="929"/>
      <c r="DZ109" s="931"/>
    </row>
    <row r="110" spans="1:131" s="226" customFormat="1" ht="26.25" customHeight="1" x14ac:dyDescent="0.2">
      <c r="A110" s="932" t="s">
        <v>419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6451869</v>
      </c>
      <c r="AB110" s="936"/>
      <c r="AC110" s="936"/>
      <c r="AD110" s="936"/>
      <c r="AE110" s="937"/>
      <c r="AF110" s="938">
        <v>6123109</v>
      </c>
      <c r="AG110" s="936"/>
      <c r="AH110" s="936"/>
      <c r="AI110" s="936"/>
      <c r="AJ110" s="937"/>
      <c r="AK110" s="938">
        <v>5694457</v>
      </c>
      <c r="AL110" s="936"/>
      <c r="AM110" s="936"/>
      <c r="AN110" s="936"/>
      <c r="AO110" s="937"/>
      <c r="AP110" s="939">
        <v>7.7</v>
      </c>
      <c r="AQ110" s="940"/>
      <c r="AR110" s="940"/>
      <c r="AS110" s="940"/>
      <c r="AT110" s="941"/>
      <c r="AU110" s="942" t="s">
        <v>69</v>
      </c>
      <c r="AV110" s="943"/>
      <c r="AW110" s="943"/>
      <c r="AX110" s="943"/>
      <c r="AY110" s="943"/>
      <c r="AZ110" s="965" t="s">
        <v>420</v>
      </c>
      <c r="BA110" s="933"/>
      <c r="BB110" s="933"/>
      <c r="BC110" s="933"/>
      <c r="BD110" s="933"/>
      <c r="BE110" s="933"/>
      <c r="BF110" s="933"/>
      <c r="BG110" s="933"/>
      <c r="BH110" s="933"/>
      <c r="BI110" s="933"/>
      <c r="BJ110" s="933"/>
      <c r="BK110" s="933"/>
      <c r="BL110" s="933"/>
      <c r="BM110" s="933"/>
      <c r="BN110" s="933"/>
      <c r="BO110" s="933"/>
      <c r="BP110" s="934"/>
      <c r="BQ110" s="966">
        <v>43632160</v>
      </c>
      <c r="BR110" s="967"/>
      <c r="BS110" s="967"/>
      <c r="BT110" s="967"/>
      <c r="BU110" s="967"/>
      <c r="BV110" s="967">
        <v>39165348</v>
      </c>
      <c r="BW110" s="967"/>
      <c r="BX110" s="967"/>
      <c r="BY110" s="967"/>
      <c r="BZ110" s="967"/>
      <c r="CA110" s="967">
        <v>35552157</v>
      </c>
      <c r="CB110" s="967"/>
      <c r="CC110" s="967"/>
      <c r="CD110" s="967"/>
      <c r="CE110" s="967"/>
      <c r="CF110" s="980">
        <v>47.9</v>
      </c>
      <c r="CG110" s="981"/>
      <c r="CH110" s="981"/>
      <c r="CI110" s="981"/>
      <c r="CJ110" s="981"/>
      <c r="CK110" s="982" t="s">
        <v>421</v>
      </c>
      <c r="CL110" s="983"/>
      <c r="CM110" s="965" t="s">
        <v>422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1908446</v>
      </c>
      <c r="DH110" s="967"/>
      <c r="DI110" s="967"/>
      <c r="DJ110" s="967"/>
      <c r="DK110" s="967"/>
      <c r="DL110" s="967">
        <v>10778600</v>
      </c>
      <c r="DM110" s="967"/>
      <c r="DN110" s="967"/>
      <c r="DO110" s="967"/>
      <c r="DP110" s="967"/>
      <c r="DQ110" s="967">
        <v>12931922</v>
      </c>
      <c r="DR110" s="967"/>
      <c r="DS110" s="967"/>
      <c r="DT110" s="967"/>
      <c r="DU110" s="967"/>
      <c r="DV110" s="968">
        <v>17.399999999999999</v>
      </c>
      <c r="DW110" s="968"/>
      <c r="DX110" s="968"/>
      <c r="DY110" s="968"/>
      <c r="DZ110" s="969"/>
    </row>
    <row r="111" spans="1:131" s="226" customFormat="1" ht="26.25" customHeight="1" x14ac:dyDescent="0.2">
      <c r="A111" s="970" t="s">
        <v>423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424</v>
      </c>
      <c r="BA111" s="959"/>
      <c r="BB111" s="959"/>
      <c r="BC111" s="959"/>
      <c r="BD111" s="959"/>
      <c r="BE111" s="959"/>
      <c r="BF111" s="959"/>
      <c r="BG111" s="959"/>
      <c r="BH111" s="959"/>
      <c r="BI111" s="959"/>
      <c r="BJ111" s="959"/>
      <c r="BK111" s="959"/>
      <c r="BL111" s="959"/>
      <c r="BM111" s="959"/>
      <c r="BN111" s="959"/>
      <c r="BO111" s="959"/>
      <c r="BP111" s="960"/>
      <c r="BQ111" s="961">
        <v>1953168</v>
      </c>
      <c r="BR111" s="962"/>
      <c r="BS111" s="962"/>
      <c r="BT111" s="962"/>
      <c r="BU111" s="962"/>
      <c r="BV111" s="962">
        <v>10807824</v>
      </c>
      <c r="BW111" s="962"/>
      <c r="BX111" s="962"/>
      <c r="BY111" s="962"/>
      <c r="BZ111" s="962"/>
      <c r="CA111" s="962">
        <v>12945766</v>
      </c>
      <c r="CB111" s="962"/>
      <c r="CC111" s="962"/>
      <c r="CD111" s="962"/>
      <c r="CE111" s="962"/>
      <c r="CF111" s="956">
        <v>17.399999999999999</v>
      </c>
      <c r="CG111" s="957"/>
      <c r="CH111" s="957"/>
      <c r="CI111" s="957"/>
      <c r="CJ111" s="957"/>
      <c r="CK111" s="984"/>
      <c r="CL111" s="985"/>
      <c r="CM111" s="958" t="s">
        <v>425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26" customFormat="1" ht="26.25" customHeight="1" x14ac:dyDescent="0.2">
      <c r="A112" s="988" t="s">
        <v>426</v>
      </c>
      <c r="B112" s="989"/>
      <c r="C112" s="959" t="s">
        <v>427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428</v>
      </c>
      <c r="BA112" s="959"/>
      <c r="BB112" s="959"/>
      <c r="BC112" s="959"/>
      <c r="BD112" s="959"/>
      <c r="BE112" s="959"/>
      <c r="BF112" s="959"/>
      <c r="BG112" s="959"/>
      <c r="BH112" s="959"/>
      <c r="BI112" s="959"/>
      <c r="BJ112" s="959"/>
      <c r="BK112" s="959"/>
      <c r="BL112" s="959"/>
      <c r="BM112" s="959"/>
      <c r="BN112" s="959"/>
      <c r="BO112" s="959"/>
      <c r="BP112" s="960"/>
      <c r="BQ112" s="961">
        <v>48668604</v>
      </c>
      <c r="BR112" s="962"/>
      <c r="BS112" s="962"/>
      <c r="BT112" s="962"/>
      <c r="BU112" s="962"/>
      <c r="BV112" s="962">
        <v>48669353</v>
      </c>
      <c r="BW112" s="962"/>
      <c r="BX112" s="962"/>
      <c r="BY112" s="962"/>
      <c r="BZ112" s="962"/>
      <c r="CA112" s="962">
        <v>49853753</v>
      </c>
      <c r="CB112" s="962"/>
      <c r="CC112" s="962"/>
      <c r="CD112" s="962"/>
      <c r="CE112" s="962"/>
      <c r="CF112" s="956">
        <v>67.099999999999994</v>
      </c>
      <c r="CG112" s="957"/>
      <c r="CH112" s="957"/>
      <c r="CI112" s="957"/>
      <c r="CJ112" s="957"/>
      <c r="CK112" s="984"/>
      <c r="CL112" s="985"/>
      <c r="CM112" s="958" t="s">
        <v>429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26" customFormat="1" ht="26.25" customHeight="1" x14ac:dyDescent="0.2">
      <c r="A113" s="990"/>
      <c r="B113" s="991"/>
      <c r="C113" s="959" t="s">
        <v>430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4281911</v>
      </c>
      <c r="AB113" s="974"/>
      <c r="AC113" s="974"/>
      <c r="AD113" s="974"/>
      <c r="AE113" s="975"/>
      <c r="AF113" s="976">
        <v>4335274</v>
      </c>
      <c r="AG113" s="974"/>
      <c r="AH113" s="974"/>
      <c r="AI113" s="974"/>
      <c r="AJ113" s="975"/>
      <c r="AK113" s="976">
        <v>4820944</v>
      </c>
      <c r="AL113" s="974"/>
      <c r="AM113" s="974"/>
      <c r="AN113" s="974"/>
      <c r="AO113" s="975"/>
      <c r="AP113" s="977">
        <v>6.5</v>
      </c>
      <c r="AQ113" s="978"/>
      <c r="AR113" s="978"/>
      <c r="AS113" s="978"/>
      <c r="AT113" s="979"/>
      <c r="AU113" s="944"/>
      <c r="AV113" s="945"/>
      <c r="AW113" s="945"/>
      <c r="AX113" s="945"/>
      <c r="AY113" s="945"/>
      <c r="AZ113" s="958" t="s">
        <v>431</v>
      </c>
      <c r="BA113" s="959"/>
      <c r="BB113" s="959"/>
      <c r="BC113" s="959"/>
      <c r="BD113" s="959"/>
      <c r="BE113" s="959"/>
      <c r="BF113" s="959"/>
      <c r="BG113" s="959"/>
      <c r="BH113" s="959"/>
      <c r="BI113" s="959"/>
      <c r="BJ113" s="959"/>
      <c r="BK113" s="959"/>
      <c r="BL113" s="959"/>
      <c r="BM113" s="959"/>
      <c r="BN113" s="959"/>
      <c r="BO113" s="959"/>
      <c r="BP113" s="960"/>
      <c r="BQ113" s="961">
        <v>7756434</v>
      </c>
      <c r="BR113" s="962"/>
      <c r="BS113" s="962"/>
      <c r="BT113" s="962"/>
      <c r="BU113" s="962"/>
      <c r="BV113" s="962">
        <v>7781232</v>
      </c>
      <c r="BW113" s="962"/>
      <c r="BX113" s="962"/>
      <c r="BY113" s="962"/>
      <c r="BZ113" s="962"/>
      <c r="CA113" s="962">
        <v>8594363</v>
      </c>
      <c r="CB113" s="962"/>
      <c r="CC113" s="962"/>
      <c r="CD113" s="962"/>
      <c r="CE113" s="962"/>
      <c r="CF113" s="956">
        <v>11.6</v>
      </c>
      <c r="CG113" s="957"/>
      <c r="CH113" s="957"/>
      <c r="CI113" s="957"/>
      <c r="CJ113" s="957"/>
      <c r="CK113" s="984"/>
      <c r="CL113" s="985"/>
      <c r="CM113" s="958" t="s">
        <v>432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26" customFormat="1" ht="26.25" customHeight="1" x14ac:dyDescent="0.2">
      <c r="A114" s="990"/>
      <c r="B114" s="991"/>
      <c r="C114" s="959" t="s">
        <v>433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823708</v>
      </c>
      <c r="AB114" s="995"/>
      <c r="AC114" s="995"/>
      <c r="AD114" s="995"/>
      <c r="AE114" s="996"/>
      <c r="AF114" s="997">
        <v>820545</v>
      </c>
      <c r="AG114" s="995"/>
      <c r="AH114" s="995"/>
      <c r="AI114" s="995"/>
      <c r="AJ114" s="996"/>
      <c r="AK114" s="997">
        <v>815692</v>
      </c>
      <c r="AL114" s="995"/>
      <c r="AM114" s="995"/>
      <c r="AN114" s="995"/>
      <c r="AO114" s="996"/>
      <c r="AP114" s="998">
        <v>1.1000000000000001</v>
      </c>
      <c r="AQ114" s="999"/>
      <c r="AR114" s="999"/>
      <c r="AS114" s="999"/>
      <c r="AT114" s="1000"/>
      <c r="AU114" s="944"/>
      <c r="AV114" s="945"/>
      <c r="AW114" s="945"/>
      <c r="AX114" s="945"/>
      <c r="AY114" s="945"/>
      <c r="AZ114" s="958" t="s">
        <v>434</v>
      </c>
      <c r="BA114" s="959"/>
      <c r="BB114" s="959"/>
      <c r="BC114" s="959"/>
      <c r="BD114" s="959"/>
      <c r="BE114" s="959"/>
      <c r="BF114" s="959"/>
      <c r="BG114" s="959"/>
      <c r="BH114" s="959"/>
      <c r="BI114" s="959"/>
      <c r="BJ114" s="959"/>
      <c r="BK114" s="959"/>
      <c r="BL114" s="959"/>
      <c r="BM114" s="959"/>
      <c r="BN114" s="959"/>
      <c r="BO114" s="959"/>
      <c r="BP114" s="960"/>
      <c r="BQ114" s="961">
        <v>13355191</v>
      </c>
      <c r="BR114" s="962"/>
      <c r="BS114" s="962"/>
      <c r="BT114" s="962"/>
      <c r="BU114" s="962"/>
      <c r="BV114" s="962">
        <v>13407071</v>
      </c>
      <c r="BW114" s="962"/>
      <c r="BX114" s="962"/>
      <c r="BY114" s="962"/>
      <c r="BZ114" s="962"/>
      <c r="CA114" s="962">
        <v>14009317</v>
      </c>
      <c r="CB114" s="962"/>
      <c r="CC114" s="962"/>
      <c r="CD114" s="962"/>
      <c r="CE114" s="962"/>
      <c r="CF114" s="956">
        <v>18.899999999999999</v>
      </c>
      <c r="CG114" s="957"/>
      <c r="CH114" s="957"/>
      <c r="CI114" s="957"/>
      <c r="CJ114" s="957"/>
      <c r="CK114" s="984"/>
      <c r="CL114" s="985"/>
      <c r="CM114" s="958" t="s">
        <v>435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26" customFormat="1" ht="26.25" customHeight="1" x14ac:dyDescent="0.2">
      <c r="A115" s="990"/>
      <c r="B115" s="991"/>
      <c r="C115" s="959" t="s">
        <v>436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284844</v>
      </c>
      <c r="AB115" s="974"/>
      <c r="AC115" s="974"/>
      <c r="AD115" s="974"/>
      <c r="AE115" s="975"/>
      <c r="AF115" s="976">
        <v>2234498</v>
      </c>
      <c r="AG115" s="974"/>
      <c r="AH115" s="974"/>
      <c r="AI115" s="974"/>
      <c r="AJ115" s="975"/>
      <c r="AK115" s="976">
        <v>901135</v>
      </c>
      <c r="AL115" s="974"/>
      <c r="AM115" s="974"/>
      <c r="AN115" s="974"/>
      <c r="AO115" s="975"/>
      <c r="AP115" s="977">
        <v>1.2</v>
      </c>
      <c r="AQ115" s="978"/>
      <c r="AR115" s="978"/>
      <c r="AS115" s="978"/>
      <c r="AT115" s="979"/>
      <c r="AU115" s="944"/>
      <c r="AV115" s="945"/>
      <c r="AW115" s="945"/>
      <c r="AX115" s="945"/>
      <c r="AY115" s="945"/>
      <c r="AZ115" s="958" t="s">
        <v>437</v>
      </c>
      <c r="BA115" s="959"/>
      <c r="BB115" s="959"/>
      <c r="BC115" s="959"/>
      <c r="BD115" s="959"/>
      <c r="BE115" s="959"/>
      <c r="BF115" s="959"/>
      <c r="BG115" s="959"/>
      <c r="BH115" s="959"/>
      <c r="BI115" s="959"/>
      <c r="BJ115" s="959"/>
      <c r="BK115" s="959"/>
      <c r="BL115" s="959"/>
      <c r="BM115" s="959"/>
      <c r="BN115" s="959"/>
      <c r="BO115" s="959"/>
      <c r="BP115" s="960"/>
      <c r="BQ115" s="961">
        <v>2319</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26" customFormat="1" ht="26.25" customHeight="1" x14ac:dyDescent="0.2">
      <c r="A116" s="992"/>
      <c r="B116" s="993"/>
      <c r="C116" s="1001" t="s">
        <v>439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440</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44722</v>
      </c>
      <c r="DH116" s="995"/>
      <c r="DI116" s="995"/>
      <c r="DJ116" s="995"/>
      <c r="DK116" s="996"/>
      <c r="DL116" s="997">
        <v>29224</v>
      </c>
      <c r="DM116" s="995"/>
      <c r="DN116" s="995"/>
      <c r="DO116" s="995"/>
      <c r="DP116" s="996"/>
      <c r="DQ116" s="997">
        <v>13844</v>
      </c>
      <c r="DR116" s="995"/>
      <c r="DS116" s="995"/>
      <c r="DT116" s="995"/>
      <c r="DU116" s="996"/>
      <c r="DV116" s="998">
        <v>0</v>
      </c>
      <c r="DW116" s="999"/>
      <c r="DX116" s="999"/>
      <c r="DY116" s="999"/>
      <c r="DZ116" s="1000"/>
    </row>
    <row r="117" spans="1:130" s="226"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442</v>
      </c>
      <c r="Z117" s="930"/>
      <c r="AA117" s="1014">
        <v>11842332</v>
      </c>
      <c r="AB117" s="1015"/>
      <c r="AC117" s="1015"/>
      <c r="AD117" s="1015"/>
      <c r="AE117" s="1016"/>
      <c r="AF117" s="1017">
        <v>13513426</v>
      </c>
      <c r="AG117" s="1015"/>
      <c r="AH117" s="1015"/>
      <c r="AI117" s="1015"/>
      <c r="AJ117" s="1016"/>
      <c r="AK117" s="1017">
        <v>12232228</v>
      </c>
      <c r="AL117" s="1015"/>
      <c r="AM117" s="1015"/>
      <c r="AN117" s="1015"/>
      <c r="AO117" s="1016"/>
      <c r="AP117" s="1018"/>
      <c r="AQ117" s="1019"/>
      <c r="AR117" s="1019"/>
      <c r="AS117" s="1019"/>
      <c r="AT117" s="1020"/>
      <c r="AU117" s="944"/>
      <c r="AV117" s="945"/>
      <c r="AW117" s="945"/>
      <c r="AX117" s="945"/>
      <c r="AY117" s="945"/>
      <c r="AZ117" s="1010" t="s">
        <v>443</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26" customFormat="1" ht="26.25" customHeight="1" x14ac:dyDescent="0.2">
      <c r="A118" s="948" t="s">
        <v>418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415</v>
      </c>
      <c r="AB118" s="929"/>
      <c r="AC118" s="929"/>
      <c r="AD118" s="929"/>
      <c r="AE118" s="930"/>
      <c r="AF118" s="928" t="s">
        <v>416</v>
      </c>
      <c r="AG118" s="929"/>
      <c r="AH118" s="929"/>
      <c r="AI118" s="929"/>
      <c r="AJ118" s="930"/>
      <c r="AK118" s="928" t="s">
        <v>294</v>
      </c>
      <c r="AL118" s="929"/>
      <c r="AM118" s="929"/>
      <c r="AN118" s="929"/>
      <c r="AO118" s="930"/>
      <c r="AP118" s="1006" t="s">
        <v>417</v>
      </c>
      <c r="AQ118" s="1007"/>
      <c r="AR118" s="1007"/>
      <c r="AS118" s="1007"/>
      <c r="AT118" s="1008"/>
      <c r="AU118" s="944"/>
      <c r="AV118" s="945"/>
      <c r="AW118" s="945"/>
      <c r="AX118" s="945"/>
      <c r="AY118" s="945"/>
      <c r="AZ118" s="1009" t="s">
        <v>445</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26" customFormat="1" ht="26.25" customHeight="1" x14ac:dyDescent="0.2">
      <c r="A119" s="1092" t="s">
        <v>421</v>
      </c>
      <c r="B119" s="983"/>
      <c r="C119" s="965" t="s">
        <v>422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269226</v>
      </c>
      <c r="AB119" s="936"/>
      <c r="AC119" s="936"/>
      <c r="AD119" s="936"/>
      <c r="AE119" s="937"/>
      <c r="AF119" s="938">
        <v>2218999</v>
      </c>
      <c r="AG119" s="936"/>
      <c r="AH119" s="936"/>
      <c r="AI119" s="936"/>
      <c r="AJ119" s="937"/>
      <c r="AK119" s="938">
        <v>885755</v>
      </c>
      <c r="AL119" s="936"/>
      <c r="AM119" s="936"/>
      <c r="AN119" s="936"/>
      <c r="AO119" s="937"/>
      <c r="AP119" s="939">
        <v>1.2</v>
      </c>
      <c r="AQ119" s="940"/>
      <c r="AR119" s="940"/>
      <c r="AS119" s="940"/>
      <c r="AT119" s="941"/>
      <c r="AU119" s="946"/>
      <c r="AV119" s="947"/>
      <c r="AW119" s="947"/>
      <c r="AX119" s="947"/>
      <c r="AY119" s="947"/>
      <c r="AZ119" s="247" t="s">
        <v>177</v>
      </c>
      <c r="BA119" s="247"/>
      <c r="BB119" s="247"/>
      <c r="BC119" s="247"/>
      <c r="BD119" s="247"/>
      <c r="BE119" s="247"/>
      <c r="BF119" s="247"/>
      <c r="BG119" s="247"/>
      <c r="BH119" s="247"/>
      <c r="BI119" s="247"/>
      <c r="BJ119" s="247"/>
      <c r="BK119" s="247"/>
      <c r="BL119" s="247"/>
      <c r="BM119" s="247"/>
      <c r="BN119" s="247"/>
      <c r="BO119" s="1013" t="s">
        <v>447</v>
      </c>
      <c r="BP119" s="1041"/>
      <c r="BQ119" s="1035">
        <v>115367876</v>
      </c>
      <c r="BR119" s="1036"/>
      <c r="BS119" s="1036"/>
      <c r="BT119" s="1036"/>
      <c r="BU119" s="1036"/>
      <c r="BV119" s="1036">
        <v>119830828</v>
      </c>
      <c r="BW119" s="1036"/>
      <c r="BX119" s="1036"/>
      <c r="BY119" s="1036"/>
      <c r="BZ119" s="1036"/>
      <c r="CA119" s="1036">
        <v>120955356</v>
      </c>
      <c r="CB119" s="1036"/>
      <c r="CC119" s="1036"/>
      <c r="CD119" s="1036"/>
      <c r="CE119" s="1036"/>
      <c r="CF119" s="1037"/>
      <c r="CG119" s="1038"/>
      <c r="CH119" s="1038"/>
      <c r="CI119" s="1038"/>
      <c r="CJ119" s="1039"/>
      <c r="CK119" s="986"/>
      <c r="CL119" s="987"/>
      <c r="CM119" s="1009" t="s">
        <v>448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26" customFormat="1" ht="26.25" customHeight="1" x14ac:dyDescent="0.2">
      <c r="A120" s="1093"/>
      <c r="B120" s="985"/>
      <c r="C120" s="958" t="s">
        <v>425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449</v>
      </c>
      <c r="AV120" s="1028"/>
      <c r="AW120" s="1028"/>
      <c r="AX120" s="1028"/>
      <c r="AY120" s="1029"/>
      <c r="AZ120" s="965" t="s">
        <v>450</v>
      </c>
      <c r="BA120" s="933"/>
      <c r="BB120" s="933"/>
      <c r="BC120" s="933"/>
      <c r="BD120" s="933"/>
      <c r="BE120" s="933"/>
      <c r="BF120" s="933"/>
      <c r="BG120" s="933"/>
      <c r="BH120" s="933"/>
      <c r="BI120" s="933"/>
      <c r="BJ120" s="933"/>
      <c r="BK120" s="933"/>
      <c r="BL120" s="933"/>
      <c r="BM120" s="933"/>
      <c r="BN120" s="933"/>
      <c r="BO120" s="933"/>
      <c r="BP120" s="934"/>
      <c r="BQ120" s="966">
        <v>46962231</v>
      </c>
      <c r="BR120" s="967"/>
      <c r="BS120" s="967"/>
      <c r="BT120" s="967"/>
      <c r="BU120" s="967"/>
      <c r="BV120" s="967">
        <v>47616763</v>
      </c>
      <c r="BW120" s="967"/>
      <c r="BX120" s="967"/>
      <c r="BY120" s="967"/>
      <c r="BZ120" s="967"/>
      <c r="CA120" s="967">
        <v>51223907</v>
      </c>
      <c r="CB120" s="967"/>
      <c r="CC120" s="967"/>
      <c r="CD120" s="967"/>
      <c r="CE120" s="967"/>
      <c r="CF120" s="980">
        <v>69</v>
      </c>
      <c r="CG120" s="981"/>
      <c r="CH120" s="981"/>
      <c r="CI120" s="981"/>
      <c r="CJ120" s="981"/>
      <c r="CK120" s="1042" t="s">
        <v>451</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40556250</v>
      </c>
      <c r="DH120" s="967"/>
      <c r="DI120" s="967"/>
      <c r="DJ120" s="967"/>
      <c r="DK120" s="967"/>
      <c r="DL120" s="967">
        <v>40886091</v>
      </c>
      <c r="DM120" s="967"/>
      <c r="DN120" s="967"/>
      <c r="DO120" s="967"/>
      <c r="DP120" s="967"/>
      <c r="DQ120" s="967">
        <v>42354349</v>
      </c>
      <c r="DR120" s="967"/>
      <c r="DS120" s="967"/>
      <c r="DT120" s="967"/>
      <c r="DU120" s="967"/>
      <c r="DV120" s="968">
        <v>57</v>
      </c>
      <c r="DW120" s="968"/>
      <c r="DX120" s="968"/>
      <c r="DY120" s="968"/>
      <c r="DZ120" s="969"/>
    </row>
    <row r="121" spans="1:130" s="226" customFormat="1" ht="26.25" customHeight="1" x14ac:dyDescent="0.2">
      <c r="A121" s="1093"/>
      <c r="B121" s="985"/>
      <c r="C121" s="1010" t="s">
        <v>452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453</v>
      </c>
      <c r="BA121" s="959"/>
      <c r="BB121" s="959"/>
      <c r="BC121" s="959"/>
      <c r="BD121" s="959"/>
      <c r="BE121" s="959"/>
      <c r="BF121" s="959"/>
      <c r="BG121" s="959"/>
      <c r="BH121" s="959"/>
      <c r="BI121" s="959"/>
      <c r="BJ121" s="959"/>
      <c r="BK121" s="959"/>
      <c r="BL121" s="959"/>
      <c r="BM121" s="959"/>
      <c r="BN121" s="959"/>
      <c r="BO121" s="959"/>
      <c r="BP121" s="960"/>
      <c r="BQ121" s="961">
        <v>14493756</v>
      </c>
      <c r="BR121" s="962"/>
      <c r="BS121" s="962"/>
      <c r="BT121" s="962"/>
      <c r="BU121" s="962"/>
      <c r="BV121" s="962">
        <v>15846467</v>
      </c>
      <c r="BW121" s="962"/>
      <c r="BX121" s="962"/>
      <c r="BY121" s="962"/>
      <c r="BZ121" s="962"/>
      <c r="CA121" s="962">
        <v>17457088</v>
      </c>
      <c r="CB121" s="962"/>
      <c r="CC121" s="962"/>
      <c r="CD121" s="962"/>
      <c r="CE121" s="962"/>
      <c r="CF121" s="956">
        <v>23.5</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5981186</v>
      </c>
      <c r="DH121" s="962"/>
      <c r="DI121" s="962"/>
      <c r="DJ121" s="962"/>
      <c r="DK121" s="962"/>
      <c r="DL121" s="962">
        <v>5762966</v>
      </c>
      <c r="DM121" s="962"/>
      <c r="DN121" s="962"/>
      <c r="DO121" s="962"/>
      <c r="DP121" s="962"/>
      <c r="DQ121" s="962">
        <v>5729127</v>
      </c>
      <c r="DR121" s="962"/>
      <c r="DS121" s="962"/>
      <c r="DT121" s="962"/>
      <c r="DU121" s="962"/>
      <c r="DV121" s="963">
        <v>7.7</v>
      </c>
      <c r="DW121" s="963"/>
      <c r="DX121" s="963"/>
      <c r="DY121" s="963"/>
      <c r="DZ121" s="964"/>
    </row>
    <row r="122" spans="1:130" s="226" customFormat="1" ht="26.25" customHeight="1" x14ac:dyDescent="0.2">
      <c r="A122" s="1093"/>
      <c r="B122" s="985"/>
      <c r="C122" s="958" t="s">
        <v>435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454</v>
      </c>
      <c r="BA122" s="1001"/>
      <c r="BB122" s="1001"/>
      <c r="BC122" s="1001"/>
      <c r="BD122" s="1001"/>
      <c r="BE122" s="1001"/>
      <c r="BF122" s="1001"/>
      <c r="BG122" s="1001"/>
      <c r="BH122" s="1001"/>
      <c r="BI122" s="1001"/>
      <c r="BJ122" s="1001"/>
      <c r="BK122" s="1001"/>
      <c r="BL122" s="1001"/>
      <c r="BM122" s="1001"/>
      <c r="BN122" s="1001"/>
      <c r="BO122" s="1001"/>
      <c r="BP122" s="1002"/>
      <c r="BQ122" s="1035">
        <v>68559488</v>
      </c>
      <c r="BR122" s="1036"/>
      <c r="BS122" s="1036"/>
      <c r="BT122" s="1036"/>
      <c r="BU122" s="1036"/>
      <c r="BV122" s="1036">
        <v>63426666</v>
      </c>
      <c r="BW122" s="1036"/>
      <c r="BX122" s="1036"/>
      <c r="BY122" s="1036"/>
      <c r="BZ122" s="1036"/>
      <c r="CA122" s="1036">
        <v>59952938</v>
      </c>
      <c r="CB122" s="1036"/>
      <c r="CC122" s="1036"/>
      <c r="CD122" s="1036"/>
      <c r="CE122" s="1036"/>
      <c r="CF122" s="1053">
        <v>80.7</v>
      </c>
      <c r="CG122" s="1054"/>
      <c r="CH122" s="1054"/>
      <c r="CI122" s="1054"/>
      <c r="CJ122" s="1054"/>
      <c r="CK122" s="1045"/>
      <c r="CL122" s="1046"/>
      <c r="CM122" s="1046"/>
      <c r="CN122" s="1046"/>
      <c r="CO122" s="1047"/>
      <c r="CP122" s="1055" t="s">
        <v>400</v>
      </c>
      <c r="CQ122" s="1056"/>
      <c r="CR122" s="1056"/>
      <c r="CS122" s="1056"/>
      <c r="CT122" s="1056"/>
      <c r="CU122" s="1056"/>
      <c r="CV122" s="1056"/>
      <c r="CW122" s="1056"/>
      <c r="CX122" s="1056"/>
      <c r="CY122" s="1056"/>
      <c r="CZ122" s="1056"/>
      <c r="DA122" s="1056"/>
      <c r="DB122" s="1056"/>
      <c r="DC122" s="1056"/>
      <c r="DD122" s="1056"/>
      <c r="DE122" s="1056"/>
      <c r="DF122" s="1057"/>
      <c r="DG122" s="961">
        <v>1443048</v>
      </c>
      <c r="DH122" s="962"/>
      <c r="DI122" s="962"/>
      <c r="DJ122" s="962"/>
      <c r="DK122" s="962"/>
      <c r="DL122" s="962">
        <v>1325028</v>
      </c>
      <c r="DM122" s="962"/>
      <c r="DN122" s="962"/>
      <c r="DO122" s="962"/>
      <c r="DP122" s="962"/>
      <c r="DQ122" s="962">
        <v>1208438</v>
      </c>
      <c r="DR122" s="962"/>
      <c r="DS122" s="962"/>
      <c r="DT122" s="962"/>
      <c r="DU122" s="962"/>
      <c r="DV122" s="963">
        <v>1.6</v>
      </c>
      <c r="DW122" s="963"/>
      <c r="DX122" s="963"/>
      <c r="DY122" s="963"/>
      <c r="DZ122" s="964"/>
    </row>
    <row r="123" spans="1:130" s="226" customFormat="1" ht="26.25" customHeight="1" x14ac:dyDescent="0.2">
      <c r="A123" s="1093"/>
      <c r="B123" s="985"/>
      <c r="C123" s="958" t="s">
        <v>441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15618</v>
      </c>
      <c r="AB123" s="995"/>
      <c r="AC123" s="995"/>
      <c r="AD123" s="995"/>
      <c r="AE123" s="996"/>
      <c r="AF123" s="997">
        <v>15499</v>
      </c>
      <c r="AG123" s="995"/>
      <c r="AH123" s="995"/>
      <c r="AI123" s="995"/>
      <c r="AJ123" s="996"/>
      <c r="AK123" s="997">
        <v>15380</v>
      </c>
      <c r="AL123" s="995"/>
      <c r="AM123" s="995"/>
      <c r="AN123" s="995"/>
      <c r="AO123" s="996"/>
      <c r="AP123" s="998">
        <v>0</v>
      </c>
      <c r="AQ123" s="999"/>
      <c r="AR123" s="999"/>
      <c r="AS123" s="999"/>
      <c r="AT123" s="1000"/>
      <c r="AU123" s="1033"/>
      <c r="AV123" s="1034"/>
      <c r="AW123" s="1034"/>
      <c r="AX123" s="1034"/>
      <c r="AY123" s="1034"/>
      <c r="AZ123" s="247" t="s">
        <v>177</v>
      </c>
      <c r="BA123" s="247"/>
      <c r="BB123" s="247"/>
      <c r="BC123" s="247"/>
      <c r="BD123" s="247"/>
      <c r="BE123" s="247"/>
      <c r="BF123" s="247"/>
      <c r="BG123" s="247"/>
      <c r="BH123" s="247"/>
      <c r="BI123" s="247"/>
      <c r="BJ123" s="247"/>
      <c r="BK123" s="247"/>
      <c r="BL123" s="247"/>
      <c r="BM123" s="247"/>
      <c r="BN123" s="247"/>
      <c r="BO123" s="1013" t="s">
        <v>455</v>
      </c>
      <c r="BP123" s="1041"/>
      <c r="BQ123" s="1099">
        <v>130015475</v>
      </c>
      <c r="BR123" s="1100"/>
      <c r="BS123" s="1100"/>
      <c r="BT123" s="1100"/>
      <c r="BU123" s="1100"/>
      <c r="BV123" s="1100">
        <v>126889896</v>
      </c>
      <c r="BW123" s="1100"/>
      <c r="BX123" s="1100"/>
      <c r="BY123" s="1100"/>
      <c r="BZ123" s="1100"/>
      <c r="CA123" s="1100">
        <v>128633933</v>
      </c>
      <c r="CB123" s="1100"/>
      <c r="CC123" s="1100"/>
      <c r="CD123" s="1100"/>
      <c r="CE123" s="1100"/>
      <c r="CF123" s="1037"/>
      <c r="CG123" s="1038"/>
      <c r="CH123" s="1038"/>
      <c r="CI123" s="1038"/>
      <c r="CJ123" s="1039"/>
      <c r="CK123" s="1045"/>
      <c r="CL123" s="1046"/>
      <c r="CM123" s="1046"/>
      <c r="CN123" s="1046"/>
      <c r="CO123" s="1047"/>
      <c r="CP123" s="1055" t="s">
        <v>398</v>
      </c>
      <c r="CQ123" s="1056"/>
      <c r="CR123" s="1056"/>
      <c r="CS123" s="1056"/>
      <c r="CT123" s="1056"/>
      <c r="CU123" s="1056"/>
      <c r="CV123" s="1056"/>
      <c r="CW123" s="1056"/>
      <c r="CX123" s="1056"/>
      <c r="CY123" s="1056"/>
      <c r="CZ123" s="1056"/>
      <c r="DA123" s="1056"/>
      <c r="DB123" s="1056"/>
      <c r="DC123" s="1056"/>
      <c r="DD123" s="1056"/>
      <c r="DE123" s="1056"/>
      <c r="DF123" s="1057"/>
      <c r="DG123" s="994">
        <v>606448</v>
      </c>
      <c r="DH123" s="995"/>
      <c r="DI123" s="995"/>
      <c r="DJ123" s="995"/>
      <c r="DK123" s="996"/>
      <c r="DL123" s="997">
        <v>603015</v>
      </c>
      <c r="DM123" s="995"/>
      <c r="DN123" s="995"/>
      <c r="DO123" s="995"/>
      <c r="DP123" s="996"/>
      <c r="DQ123" s="997">
        <v>527794</v>
      </c>
      <c r="DR123" s="995"/>
      <c r="DS123" s="995"/>
      <c r="DT123" s="995"/>
      <c r="DU123" s="996"/>
      <c r="DV123" s="998">
        <v>0.7</v>
      </c>
      <c r="DW123" s="999"/>
      <c r="DX123" s="999"/>
      <c r="DY123" s="999"/>
      <c r="DZ123" s="1000"/>
    </row>
    <row r="124" spans="1:130" s="226" customFormat="1" ht="26.25" customHeight="1" thickBot="1" x14ac:dyDescent="0.25">
      <c r="A124" s="1093"/>
      <c r="B124" s="985"/>
      <c r="C124" s="958" t="s">
        <v>444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457</v>
      </c>
      <c r="CQ124" s="1056"/>
      <c r="CR124" s="1056"/>
      <c r="CS124" s="1056"/>
      <c r="CT124" s="1056"/>
      <c r="CU124" s="1056"/>
      <c r="CV124" s="1056"/>
      <c r="CW124" s="1056"/>
      <c r="CX124" s="1056"/>
      <c r="CY124" s="1056"/>
      <c r="CZ124" s="1056"/>
      <c r="DA124" s="1056"/>
      <c r="DB124" s="1056"/>
      <c r="DC124" s="1056"/>
      <c r="DD124" s="1056"/>
      <c r="DE124" s="1056"/>
      <c r="DF124" s="1057"/>
      <c r="DG124" s="1040">
        <v>81672</v>
      </c>
      <c r="DH124" s="1022"/>
      <c r="DI124" s="1022"/>
      <c r="DJ124" s="1022"/>
      <c r="DK124" s="1023"/>
      <c r="DL124" s="1021">
        <v>92253</v>
      </c>
      <c r="DM124" s="1022"/>
      <c r="DN124" s="1022"/>
      <c r="DO124" s="1022"/>
      <c r="DP124" s="1023"/>
      <c r="DQ124" s="1021">
        <v>34045</v>
      </c>
      <c r="DR124" s="1022"/>
      <c r="DS124" s="1022"/>
      <c r="DT124" s="1022"/>
      <c r="DU124" s="1023"/>
      <c r="DV124" s="1024">
        <v>0</v>
      </c>
      <c r="DW124" s="1025"/>
      <c r="DX124" s="1025"/>
      <c r="DY124" s="1025"/>
      <c r="DZ124" s="1026"/>
    </row>
    <row r="125" spans="1:130" s="226" customFormat="1" ht="26.25" customHeight="1" x14ac:dyDescent="0.2">
      <c r="A125" s="1093"/>
      <c r="B125" s="985"/>
      <c r="C125" s="958" t="s">
        <v>446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8" t="s">
        <v>458</v>
      </c>
      <c r="CL125" s="1043"/>
      <c r="CM125" s="1043"/>
      <c r="CN125" s="1043"/>
      <c r="CO125" s="1044"/>
      <c r="CP125" s="965" t="s">
        <v>459</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26" customFormat="1" ht="26.25" customHeight="1" thickBot="1" x14ac:dyDescent="0.25">
      <c r="A126" s="1093"/>
      <c r="B126" s="985"/>
      <c r="C126" s="958" t="s">
        <v>448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9"/>
      <c r="CL126" s="1046"/>
      <c r="CM126" s="1046"/>
      <c r="CN126" s="1046"/>
      <c r="CO126" s="1047"/>
      <c r="CP126" s="958" t="s">
        <v>460</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26" customFormat="1" ht="26.25" customHeight="1" x14ac:dyDescent="0.2">
      <c r="A127" s="1094"/>
      <c r="B127" s="987"/>
      <c r="C127" s="1009" t="s">
        <v>461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28"/>
      <c r="AV127" s="228"/>
      <c r="AW127" s="228"/>
      <c r="AX127" s="1067" t="s">
        <v>462</v>
      </c>
      <c r="AY127" s="1068"/>
      <c r="AZ127" s="1068"/>
      <c r="BA127" s="1068"/>
      <c r="BB127" s="1068"/>
      <c r="BC127" s="1068"/>
      <c r="BD127" s="1068"/>
      <c r="BE127" s="1069"/>
      <c r="BF127" s="1070" t="s">
        <v>463</v>
      </c>
      <c r="BG127" s="1068"/>
      <c r="BH127" s="1068"/>
      <c r="BI127" s="1068"/>
      <c r="BJ127" s="1068"/>
      <c r="BK127" s="1068"/>
      <c r="BL127" s="1069"/>
      <c r="BM127" s="1070" t="s">
        <v>464</v>
      </c>
      <c r="BN127" s="1068"/>
      <c r="BO127" s="1068"/>
      <c r="BP127" s="1068"/>
      <c r="BQ127" s="1068"/>
      <c r="BR127" s="1068"/>
      <c r="BS127" s="1069"/>
      <c r="BT127" s="1070" t="s">
        <v>465</v>
      </c>
      <c r="BU127" s="1068"/>
      <c r="BV127" s="1068"/>
      <c r="BW127" s="1068"/>
      <c r="BX127" s="1068"/>
      <c r="BY127" s="1068"/>
      <c r="BZ127" s="1091"/>
      <c r="CA127" s="228"/>
      <c r="CB127" s="228"/>
      <c r="CC127" s="228"/>
      <c r="CD127" s="251"/>
      <c r="CE127" s="251"/>
      <c r="CF127" s="251"/>
      <c r="CG127" s="228"/>
      <c r="CH127" s="228"/>
      <c r="CI127" s="228"/>
      <c r="CJ127" s="250"/>
      <c r="CK127" s="1059"/>
      <c r="CL127" s="1046"/>
      <c r="CM127" s="1046"/>
      <c r="CN127" s="1046"/>
      <c r="CO127" s="1047"/>
      <c r="CP127" s="958" t="s">
        <v>466</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26" customFormat="1" ht="26.25" customHeight="1" thickBot="1" x14ac:dyDescent="0.25">
      <c r="A128" s="1077" t="s">
        <v>467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468</v>
      </c>
      <c r="X128" s="1079"/>
      <c r="Y128" s="1079"/>
      <c r="Z128" s="1080"/>
      <c r="AA128" s="1081">
        <v>2123470</v>
      </c>
      <c r="AB128" s="1082"/>
      <c r="AC128" s="1082"/>
      <c r="AD128" s="1082"/>
      <c r="AE128" s="1083"/>
      <c r="AF128" s="1084">
        <v>2424538</v>
      </c>
      <c r="AG128" s="1082"/>
      <c r="AH128" s="1082"/>
      <c r="AI128" s="1082"/>
      <c r="AJ128" s="1083"/>
      <c r="AK128" s="1084">
        <v>2189443</v>
      </c>
      <c r="AL128" s="1082"/>
      <c r="AM128" s="1082"/>
      <c r="AN128" s="1082"/>
      <c r="AO128" s="1083"/>
      <c r="AP128" s="1085"/>
      <c r="AQ128" s="1086"/>
      <c r="AR128" s="1086"/>
      <c r="AS128" s="1086"/>
      <c r="AT128" s="1087"/>
      <c r="AU128" s="228"/>
      <c r="AV128" s="228"/>
      <c r="AW128" s="228"/>
      <c r="AX128" s="932" t="s">
        <v>469</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1"/>
      <c r="CB128" s="251"/>
      <c r="CC128" s="251"/>
      <c r="CD128" s="251"/>
      <c r="CE128" s="251"/>
      <c r="CF128" s="251"/>
      <c r="CG128" s="228"/>
      <c r="CH128" s="228"/>
      <c r="CI128" s="228"/>
      <c r="CJ128" s="250"/>
      <c r="CK128" s="1060"/>
      <c r="CL128" s="1061"/>
      <c r="CM128" s="1061"/>
      <c r="CN128" s="1061"/>
      <c r="CO128" s="1062"/>
      <c r="CP128" s="1071" t="s">
        <v>470</v>
      </c>
      <c r="CQ128" s="762"/>
      <c r="CR128" s="762"/>
      <c r="CS128" s="762"/>
      <c r="CT128" s="762"/>
      <c r="CU128" s="762"/>
      <c r="CV128" s="762"/>
      <c r="CW128" s="762"/>
      <c r="CX128" s="762"/>
      <c r="CY128" s="762"/>
      <c r="CZ128" s="762"/>
      <c r="DA128" s="762"/>
      <c r="DB128" s="762"/>
      <c r="DC128" s="762"/>
      <c r="DD128" s="762"/>
      <c r="DE128" s="762"/>
      <c r="DF128" s="1072"/>
      <c r="DG128" s="1073">
        <v>2319</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26"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471</v>
      </c>
      <c r="X129" s="1107"/>
      <c r="Y129" s="1107"/>
      <c r="Z129" s="1108"/>
      <c r="AA129" s="994">
        <v>77203866</v>
      </c>
      <c r="AB129" s="995"/>
      <c r="AC129" s="995"/>
      <c r="AD129" s="995"/>
      <c r="AE129" s="996"/>
      <c r="AF129" s="997">
        <v>76681662</v>
      </c>
      <c r="AG129" s="995"/>
      <c r="AH129" s="995"/>
      <c r="AI129" s="995"/>
      <c r="AJ129" s="996"/>
      <c r="AK129" s="997">
        <v>81728881</v>
      </c>
      <c r="AL129" s="995"/>
      <c r="AM129" s="995"/>
      <c r="AN129" s="995"/>
      <c r="AO129" s="996"/>
      <c r="AP129" s="1109"/>
      <c r="AQ129" s="1110"/>
      <c r="AR129" s="1110"/>
      <c r="AS129" s="1110"/>
      <c r="AT129" s="1111"/>
      <c r="AU129" s="229"/>
      <c r="AV129" s="229"/>
      <c r="AW129" s="229"/>
      <c r="AX129" s="1101" t="s">
        <v>472</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70" t="s">
        <v>473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474</v>
      </c>
      <c r="X130" s="1107"/>
      <c r="Y130" s="1107"/>
      <c r="Z130" s="1108"/>
      <c r="AA130" s="994">
        <v>8369455</v>
      </c>
      <c r="AB130" s="995"/>
      <c r="AC130" s="995"/>
      <c r="AD130" s="995"/>
      <c r="AE130" s="996"/>
      <c r="AF130" s="997">
        <v>7850042</v>
      </c>
      <c r="AG130" s="995"/>
      <c r="AH130" s="995"/>
      <c r="AI130" s="995"/>
      <c r="AJ130" s="996"/>
      <c r="AK130" s="997">
        <v>7461444</v>
      </c>
      <c r="AL130" s="995"/>
      <c r="AM130" s="995"/>
      <c r="AN130" s="995"/>
      <c r="AO130" s="996"/>
      <c r="AP130" s="1109"/>
      <c r="AQ130" s="1110"/>
      <c r="AR130" s="1110"/>
      <c r="AS130" s="1110"/>
      <c r="AT130" s="1111"/>
      <c r="AU130" s="229"/>
      <c r="AV130" s="229"/>
      <c r="AW130" s="229"/>
      <c r="AX130" s="1101" t="s">
        <v>475</v>
      </c>
      <c r="AY130" s="959"/>
      <c r="AZ130" s="959"/>
      <c r="BA130" s="959"/>
      <c r="BB130" s="959"/>
      <c r="BC130" s="959"/>
      <c r="BD130" s="959"/>
      <c r="BE130" s="960"/>
      <c r="BF130" s="1137">
        <v>3.3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476</v>
      </c>
      <c r="X131" s="1144"/>
      <c r="Y131" s="1144"/>
      <c r="Z131" s="1145"/>
      <c r="AA131" s="1040">
        <v>68834411</v>
      </c>
      <c r="AB131" s="1022"/>
      <c r="AC131" s="1022"/>
      <c r="AD131" s="1022"/>
      <c r="AE131" s="1023"/>
      <c r="AF131" s="1021">
        <v>68831620</v>
      </c>
      <c r="AG131" s="1022"/>
      <c r="AH131" s="1022"/>
      <c r="AI131" s="1022"/>
      <c r="AJ131" s="1023"/>
      <c r="AK131" s="1021">
        <v>74267437</v>
      </c>
      <c r="AL131" s="1022"/>
      <c r="AM131" s="1022"/>
      <c r="AN131" s="1022"/>
      <c r="AO131" s="1023"/>
      <c r="AP131" s="1146"/>
      <c r="AQ131" s="1147"/>
      <c r="AR131" s="1147"/>
      <c r="AS131" s="1147"/>
      <c r="AT131" s="1148"/>
      <c r="AU131" s="229"/>
      <c r="AV131" s="229"/>
      <c r="AW131" s="229"/>
      <c r="AX131" s="1119" t="s">
        <v>477</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26" t="s">
        <v>478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479</v>
      </c>
      <c r="W132" s="1130"/>
      <c r="X132" s="1130"/>
      <c r="Y132" s="1130"/>
      <c r="Z132" s="1131"/>
      <c r="AA132" s="1132">
        <v>1.9603668869999999</v>
      </c>
      <c r="AB132" s="1133"/>
      <c r="AC132" s="1133"/>
      <c r="AD132" s="1133"/>
      <c r="AE132" s="1134"/>
      <c r="AF132" s="1135">
        <v>4.7054624020000002</v>
      </c>
      <c r="AG132" s="1133"/>
      <c r="AH132" s="1133"/>
      <c r="AI132" s="1133"/>
      <c r="AJ132" s="1134"/>
      <c r="AK132" s="1135">
        <v>3.4757372869999998</v>
      </c>
      <c r="AL132" s="1133"/>
      <c r="AM132" s="1133"/>
      <c r="AN132" s="1133"/>
      <c r="AO132" s="1134"/>
      <c r="AP132" s="1037"/>
      <c r="AQ132" s="1038"/>
      <c r="AR132" s="1038"/>
      <c r="AS132" s="1038"/>
      <c r="AT132" s="113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480</v>
      </c>
      <c r="W133" s="1113"/>
      <c r="X133" s="1113"/>
      <c r="Y133" s="1113"/>
      <c r="Z133" s="1114"/>
      <c r="AA133" s="1115">
        <v>1.9</v>
      </c>
      <c r="AB133" s="1116"/>
      <c r="AC133" s="1116"/>
      <c r="AD133" s="1116"/>
      <c r="AE133" s="1117"/>
      <c r="AF133" s="1115">
        <v>2.8</v>
      </c>
      <c r="AG133" s="1116"/>
      <c r="AH133" s="1116"/>
      <c r="AI133" s="1116"/>
      <c r="AJ133" s="1117"/>
      <c r="AK133" s="1115">
        <v>3.3</v>
      </c>
      <c r="AL133" s="1116"/>
      <c r="AM133" s="1116"/>
      <c r="AN133" s="1116"/>
      <c r="AO133" s="1117"/>
      <c r="AP133" s="1064"/>
      <c r="AQ133" s="1065"/>
      <c r="AR133" s="1065"/>
      <c r="AS133" s="1065"/>
      <c r="AT133" s="1118"/>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c2uqPXRg39ygNJWwQcuP5Dg+uvsyc5ccX2Nf/6LztUYvJbayY8TWrVXODPEvJetrB/T6VX+VjJ2u1Epv1/rxQ==" saltValue="tOYg2G+Wx9c1OqqLu3gq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481</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WKraooRF7K4i4GaiZAmkQgBAt97dwY6EhZ8JjsW+gAKykwm1GaS+9NnG/E7BuoucMDJlKBnqz9dj29k5jvVx0g==" saltValue="uK0tI6hJwsk6ya4rBePUEg==" spinCount="100000" sheet="1" objects="1" scenarios="1"/>
  <dataConsolidate/>
  <phoneticPr fontId="2"/>
  <printOptions horizontalCentered="1" verticalCentered="1"/>
  <pageMargins left="0" right="0" top="0" bottom="0" header="0" footer="0"/>
  <pageSetup paperSize="8" scale="59"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gioJ6Xyh+NCVz0SgpboZ71MxA3LM09LKInTgPyj2RBRJW2fpZLF7Ihy2crKj4NbO8m9MD2VgOn5ScfiVKCeXQ==" saltValue="31EVT3YTGwo5ZVRyDDgZlQ=="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482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483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0" t="s">
        <v>484</v>
      </c>
      <c r="AP7" s="268"/>
      <c r="AQ7" s="269" t="s">
        <v>485</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1"/>
      <c r="AP8" s="274" t="s">
        <v>486</v>
      </c>
      <c r="AQ8" s="275" t="s">
        <v>487</v>
      </c>
      <c r="AR8" s="276" t="s">
        <v>488</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2" t="s">
        <v>489</v>
      </c>
      <c r="AL9" s="1153"/>
      <c r="AM9" s="1153"/>
      <c r="AN9" s="1154"/>
      <c r="AO9" s="277">
        <v>21051504</v>
      </c>
      <c r="AP9" s="277">
        <v>68388</v>
      </c>
      <c r="AQ9" s="278">
        <v>64047</v>
      </c>
      <c r="AR9" s="279">
        <v>6.8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2" t="s">
        <v>490</v>
      </c>
      <c r="AL10" s="1153"/>
      <c r="AM10" s="1153"/>
      <c r="AN10" s="1154"/>
      <c r="AO10" s="280">
        <v>294336</v>
      </c>
      <c r="AP10" s="280">
        <v>956</v>
      </c>
      <c r="AQ10" s="281">
        <v>2298</v>
      </c>
      <c r="AR10" s="282">
        <v>-58.4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2" t="s">
        <v>491</v>
      </c>
      <c r="AL11" s="1153"/>
      <c r="AM11" s="1153"/>
      <c r="AN11" s="1154"/>
      <c r="AO11" s="280">
        <v>730357</v>
      </c>
      <c r="AP11" s="280">
        <v>2373</v>
      </c>
      <c r="AQ11" s="281">
        <v>1764</v>
      </c>
      <c r="AR11" s="282">
        <v>34.5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2" t="s">
        <v>492</v>
      </c>
      <c r="AL12" s="1153"/>
      <c r="AM12" s="1153"/>
      <c r="AN12" s="1154"/>
      <c r="AO12" s="280" t="s">
        <v>493</v>
      </c>
      <c r="AP12" s="280" t="s">
        <v>493</v>
      </c>
      <c r="AQ12" s="281">
        <v>30</v>
      </c>
      <c r="AR12" s="282" t="s">
        <v>493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2" t="s">
        <v>494</v>
      </c>
      <c r="AL13" s="1153"/>
      <c r="AM13" s="1153"/>
      <c r="AN13" s="1154"/>
      <c r="AO13" s="280">
        <v>473857</v>
      </c>
      <c r="AP13" s="280">
        <v>1539</v>
      </c>
      <c r="AQ13" s="281">
        <v>1643</v>
      </c>
      <c r="AR13" s="282">
        <v>-6.3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2" t="s">
        <v>495</v>
      </c>
      <c r="AL14" s="1153"/>
      <c r="AM14" s="1153"/>
      <c r="AN14" s="1154"/>
      <c r="AO14" s="280">
        <v>581767</v>
      </c>
      <c r="AP14" s="280">
        <v>1890</v>
      </c>
      <c r="AQ14" s="281">
        <v>1378</v>
      </c>
      <c r="AR14" s="282">
        <v>37.200000000000003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55" t="s">
        <v>496</v>
      </c>
      <c r="AL15" s="1156"/>
      <c r="AM15" s="1156"/>
      <c r="AN15" s="1157"/>
      <c r="AO15" s="280">
        <v>-370625</v>
      </c>
      <c r="AP15" s="280">
        <v>-1204</v>
      </c>
      <c r="AQ15" s="281">
        <v>-2215</v>
      </c>
      <c r="AR15" s="282">
        <v>-45.6</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55" t="s">
        <v>177</v>
      </c>
      <c r="AL16" s="1156"/>
      <c r="AM16" s="1156"/>
      <c r="AN16" s="1157"/>
      <c r="AO16" s="280">
        <v>22761196</v>
      </c>
      <c r="AP16" s="280">
        <v>73942</v>
      </c>
      <c r="AQ16" s="281">
        <v>68944</v>
      </c>
      <c r="AR16" s="282">
        <v>7.2</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497</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498</v>
      </c>
      <c r="AP20" s="289" t="s">
        <v>499</v>
      </c>
      <c r="AQ20" s="290" t="s">
        <v>500</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8" t="s">
        <v>501</v>
      </c>
      <c r="AL21" s="1159"/>
      <c r="AM21" s="1159"/>
      <c r="AN21" s="1160"/>
      <c r="AO21" s="293">
        <v>6.58</v>
      </c>
      <c r="AP21" s="294">
        <v>6.5</v>
      </c>
      <c r="AQ21" s="295">
        <v>0.08</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8" t="s">
        <v>502</v>
      </c>
      <c r="AL22" s="1159"/>
      <c r="AM22" s="1159"/>
      <c r="AN22" s="1160"/>
      <c r="AO22" s="298">
        <v>101.9</v>
      </c>
      <c r="AP22" s="299">
        <v>99.5</v>
      </c>
      <c r="AQ22" s="300">
        <v>2.4</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49" t="s">
        <v>503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3"/>
    </row>
    <row r="27" spans="1:46" ht="13" x14ac:dyDescent="0.2">
      <c r="A27" s="305"/>
      <c r="AO27" s="258"/>
      <c r="AP27" s="258"/>
      <c r="AQ27" s="258"/>
      <c r="AR27" s="258"/>
      <c r="AS27" s="258"/>
      <c r="AT27" s="258"/>
    </row>
    <row r="28" spans="1:46" ht="16.5" x14ac:dyDescent="0.2">
      <c r="A28" s="259" t="s">
        <v>504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0" t="s">
        <v>484</v>
      </c>
      <c r="AP30" s="268"/>
      <c r="AQ30" s="269" t="s">
        <v>485</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1"/>
      <c r="AP31" s="274" t="s">
        <v>486</v>
      </c>
      <c r="AQ31" s="275" t="s">
        <v>487</v>
      </c>
      <c r="AR31" s="276" t="s">
        <v>488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66" t="s">
        <v>506</v>
      </c>
      <c r="AL32" s="1167"/>
      <c r="AM32" s="1167"/>
      <c r="AN32" s="1168"/>
      <c r="AO32" s="308">
        <v>5694457</v>
      </c>
      <c r="AP32" s="308">
        <v>18499</v>
      </c>
      <c r="AQ32" s="309">
        <v>30222</v>
      </c>
      <c r="AR32" s="310">
        <v>-38.799999999999997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66" t="s">
        <v>507</v>
      </c>
      <c r="AL33" s="1167"/>
      <c r="AM33" s="1167"/>
      <c r="AN33" s="1168"/>
      <c r="AO33" s="308" t="s">
        <v>493</v>
      </c>
      <c r="AP33" s="308" t="s">
        <v>493</v>
      </c>
      <c r="AQ33" s="309" t="s">
        <v>493</v>
      </c>
      <c r="AR33" s="310" t="s">
        <v>493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66" t="s">
        <v>508</v>
      </c>
      <c r="AL34" s="1167"/>
      <c r="AM34" s="1167"/>
      <c r="AN34" s="1168"/>
      <c r="AO34" s="308" t="s">
        <v>493</v>
      </c>
      <c r="AP34" s="308" t="s">
        <v>493</v>
      </c>
      <c r="AQ34" s="309">
        <v>22</v>
      </c>
      <c r="AR34" s="310" t="s">
        <v>493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66" t="s">
        <v>509</v>
      </c>
      <c r="AL35" s="1167"/>
      <c r="AM35" s="1167"/>
      <c r="AN35" s="1168"/>
      <c r="AO35" s="308">
        <v>4820944</v>
      </c>
      <c r="AP35" s="308">
        <v>15661</v>
      </c>
      <c r="AQ35" s="309">
        <v>7968</v>
      </c>
      <c r="AR35" s="310">
        <v>96.5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66" t="s">
        <v>510</v>
      </c>
      <c r="AL36" s="1167"/>
      <c r="AM36" s="1167"/>
      <c r="AN36" s="1168"/>
      <c r="AO36" s="308">
        <v>815692</v>
      </c>
      <c r="AP36" s="308">
        <v>2650</v>
      </c>
      <c r="AQ36" s="309">
        <v>535</v>
      </c>
      <c r="AR36" s="310">
        <v>395.3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66" t="s">
        <v>511</v>
      </c>
      <c r="AL37" s="1167"/>
      <c r="AM37" s="1167"/>
      <c r="AN37" s="1168"/>
      <c r="AO37" s="308">
        <v>901135</v>
      </c>
      <c r="AP37" s="308">
        <v>2927</v>
      </c>
      <c r="AQ37" s="309">
        <v>897</v>
      </c>
      <c r="AR37" s="310">
        <v>226.3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9" t="s">
        <v>512</v>
      </c>
      <c r="AL38" s="1170"/>
      <c r="AM38" s="1170"/>
      <c r="AN38" s="1171"/>
      <c r="AO38" s="311" t="s">
        <v>493</v>
      </c>
      <c r="AP38" s="311" t="s">
        <v>493</v>
      </c>
      <c r="AQ38" s="312">
        <v>0</v>
      </c>
      <c r="AR38" s="300" t="s">
        <v>493</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9" t="s">
        <v>513</v>
      </c>
      <c r="AL39" s="1170"/>
      <c r="AM39" s="1170"/>
      <c r="AN39" s="1171"/>
      <c r="AO39" s="308">
        <v>-2189443</v>
      </c>
      <c r="AP39" s="308">
        <v>-7113</v>
      </c>
      <c r="AQ39" s="309">
        <v>-7440</v>
      </c>
      <c r="AR39" s="310">
        <v>-4.4000000000000004</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66" t="s">
        <v>514</v>
      </c>
      <c r="AL40" s="1167"/>
      <c r="AM40" s="1167"/>
      <c r="AN40" s="1168"/>
      <c r="AO40" s="308">
        <v>-7461444</v>
      </c>
      <c r="AP40" s="308">
        <v>-24239</v>
      </c>
      <c r="AQ40" s="309">
        <v>-23690</v>
      </c>
      <c r="AR40" s="310">
        <v>2.2999999999999998</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72" t="s">
        <v>287</v>
      </c>
      <c r="AL41" s="1173"/>
      <c r="AM41" s="1173"/>
      <c r="AN41" s="1174"/>
      <c r="AO41" s="308">
        <v>2581341</v>
      </c>
      <c r="AP41" s="308">
        <v>8386</v>
      </c>
      <c r="AQ41" s="309">
        <v>8515</v>
      </c>
      <c r="AR41" s="310">
        <v>-1.5</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515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61" t="s">
        <v>484</v>
      </c>
      <c r="AN49" s="1163" t="s">
        <v>517</v>
      </c>
      <c r="AO49" s="1164"/>
      <c r="AP49" s="1164"/>
      <c r="AQ49" s="1164"/>
      <c r="AR49" s="1165"/>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62"/>
      <c r="AN50" s="324" t="s">
        <v>518</v>
      </c>
      <c r="AO50" s="325" t="s">
        <v>519</v>
      </c>
      <c r="AP50" s="326" t="s">
        <v>520</v>
      </c>
      <c r="AQ50" s="327" t="s">
        <v>521</v>
      </c>
      <c r="AR50" s="328" t="s">
        <v>522</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523</v>
      </c>
      <c r="AL51" s="321"/>
      <c r="AM51" s="329">
        <v>22630350</v>
      </c>
      <c r="AN51" s="330">
        <v>72638</v>
      </c>
      <c r="AO51" s="331">
        <v>28.2</v>
      </c>
      <c r="AP51" s="332">
        <v>46035</v>
      </c>
      <c r="AQ51" s="333">
        <v>2.2999999999999998</v>
      </c>
      <c r="AR51" s="334">
        <v>25.9</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524</v>
      </c>
      <c r="AM52" s="337">
        <v>12178384</v>
      </c>
      <c r="AN52" s="338">
        <v>39090</v>
      </c>
      <c r="AO52" s="339">
        <v>28.9</v>
      </c>
      <c r="AP52" s="340">
        <v>25158</v>
      </c>
      <c r="AQ52" s="341">
        <v>-0.4</v>
      </c>
      <c r="AR52" s="342">
        <v>29.3</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525</v>
      </c>
      <c r="AL53" s="321"/>
      <c r="AM53" s="329">
        <v>17006079</v>
      </c>
      <c r="AN53" s="330">
        <v>54621</v>
      </c>
      <c r="AO53" s="331">
        <v>-24.8</v>
      </c>
      <c r="AP53" s="332">
        <v>43261</v>
      </c>
      <c r="AQ53" s="333">
        <v>-6</v>
      </c>
      <c r="AR53" s="334">
        <v>-18.8</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524</v>
      </c>
      <c r="AM54" s="337">
        <v>11143248</v>
      </c>
      <c r="AN54" s="338">
        <v>35790</v>
      </c>
      <c r="AO54" s="339">
        <v>-8.4</v>
      </c>
      <c r="AP54" s="340">
        <v>24721</v>
      </c>
      <c r="AQ54" s="341">
        <v>-1.7</v>
      </c>
      <c r="AR54" s="342">
        <v>-6.7</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526</v>
      </c>
      <c r="AL55" s="321"/>
      <c r="AM55" s="329">
        <v>15313513</v>
      </c>
      <c r="AN55" s="330">
        <v>49426</v>
      </c>
      <c r="AO55" s="331">
        <v>-9.5</v>
      </c>
      <c r="AP55" s="332">
        <v>40626</v>
      </c>
      <c r="AQ55" s="333">
        <v>-6.1</v>
      </c>
      <c r="AR55" s="334">
        <v>-3.4</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524</v>
      </c>
      <c r="AM56" s="337">
        <v>9845809</v>
      </c>
      <c r="AN56" s="338">
        <v>31779</v>
      </c>
      <c r="AO56" s="339">
        <v>-11.2</v>
      </c>
      <c r="AP56" s="340">
        <v>24279</v>
      </c>
      <c r="AQ56" s="341">
        <v>-1.8</v>
      </c>
      <c r="AR56" s="342">
        <v>-9.4</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527</v>
      </c>
      <c r="AL57" s="321"/>
      <c r="AM57" s="329">
        <v>20127443</v>
      </c>
      <c r="AN57" s="330">
        <v>64986</v>
      </c>
      <c r="AO57" s="331">
        <v>31.5</v>
      </c>
      <c r="AP57" s="332">
        <v>46133</v>
      </c>
      <c r="AQ57" s="333">
        <v>13.6</v>
      </c>
      <c r="AR57" s="334">
        <v>17.899999999999999</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524</v>
      </c>
      <c r="AM58" s="337">
        <v>10602633</v>
      </c>
      <c r="AN58" s="338">
        <v>34233</v>
      </c>
      <c r="AO58" s="339">
        <v>7.7</v>
      </c>
      <c r="AP58" s="340">
        <v>27280</v>
      </c>
      <c r="AQ58" s="341">
        <v>12.4</v>
      </c>
      <c r="AR58" s="342">
        <v>-4.7</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528</v>
      </c>
      <c r="AL59" s="321"/>
      <c r="AM59" s="329">
        <v>17027305</v>
      </c>
      <c r="AN59" s="330">
        <v>55315</v>
      </c>
      <c r="AO59" s="331">
        <v>-14.9</v>
      </c>
      <c r="AP59" s="332">
        <v>49174</v>
      </c>
      <c r="AQ59" s="333">
        <v>6.6</v>
      </c>
      <c r="AR59" s="334">
        <v>-21.5</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524</v>
      </c>
      <c r="AM60" s="337">
        <v>8918622</v>
      </c>
      <c r="AN60" s="338">
        <v>28973</v>
      </c>
      <c r="AO60" s="339">
        <v>-15.4</v>
      </c>
      <c r="AP60" s="340">
        <v>29896</v>
      </c>
      <c r="AQ60" s="341">
        <v>9.6</v>
      </c>
      <c r="AR60" s="342">
        <v>-25</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529</v>
      </c>
      <c r="AL61" s="343"/>
      <c r="AM61" s="344">
        <v>18420938</v>
      </c>
      <c r="AN61" s="345">
        <v>59397</v>
      </c>
      <c r="AO61" s="346">
        <v>2.1</v>
      </c>
      <c r="AP61" s="347">
        <v>45046</v>
      </c>
      <c r="AQ61" s="348">
        <v>2.1</v>
      </c>
      <c r="AR61" s="334">
        <v>0</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524</v>
      </c>
      <c r="AM62" s="337">
        <v>10537739</v>
      </c>
      <c r="AN62" s="338">
        <v>33973</v>
      </c>
      <c r="AO62" s="339">
        <v>0.3</v>
      </c>
      <c r="AP62" s="340">
        <v>26267</v>
      </c>
      <c r="AQ62" s="341">
        <v>3.6</v>
      </c>
      <c r="AR62" s="342">
        <v>-3.3</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KHkJz8pNZPiptfztR+V/ajb3bJo1hjCQH61qTzQdnFMTnYulwRPRz3Hzs1a1nX+D5cESClh8UZVt14mu2DOk0Q==" saltValue="oHnitj49qP7ciPdO5XeQ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481</v>
      </c>
    </row>
    <row r="121" spans="125:125" ht="13.5" hidden="1" customHeight="1" x14ac:dyDescent="0.2">
      <c r="DU121" s="255"/>
    </row>
  </sheetData>
  <sheetProtection algorithmName="SHA-512" hashValue="dyzl2O8CHxZxYWUm9aGXPx1WC8JzzpR1NQ+ZJs0BRXZomj6qagLjLxd1GgHU0Lczpla66W8xhSiPv6DLnr5EGw==" saltValue="cdUdKC5ZRfI6Ootni1gfm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481</v>
      </c>
    </row>
  </sheetData>
  <sheetProtection algorithmName="SHA-512" hashValue="TGKoOG/w3t7NYL3mJC95JhvFVRFYX3e//0Z85upro+g5zLYDcdFwkYPpLfvS4cCDH/AbHOsyx9dzHO0kqCkhQg==" saltValue="urRbM1EMPV/A+iffZEsYQ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75" t="s">
        <v>3</v>
      </c>
      <c r="D47" s="1175"/>
      <c r="E47" s="1176"/>
      <c r="F47" s="11">
        <v>14.51</v>
      </c>
      <c r="G47" s="12">
        <v>18.45</v>
      </c>
      <c r="H47" s="12">
        <v>17.989999999999998</v>
      </c>
      <c r="I47" s="12">
        <v>18.57</v>
      </c>
      <c r="J47" s="13">
        <v>18.66</v>
      </c>
    </row>
    <row r="48" spans="2:10" ht="57.75" customHeight="1" x14ac:dyDescent="0.2">
      <c r="B48" s="14"/>
      <c r="C48" s="1177" t="s">
        <v>4</v>
      </c>
      <c r="D48" s="1177"/>
      <c r="E48" s="1178"/>
      <c r="F48" s="15">
        <v>3</v>
      </c>
      <c r="G48" s="16">
        <v>5.63</v>
      </c>
      <c r="H48" s="16">
        <v>10.98</v>
      </c>
      <c r="I48" s="16">
        <v>5.54</v>
      </c>
      <c r="J48" s="17">
        <v>4.3499999999999996</v>
      </c>
    </row>
    <row r="49" spans="2:10" ht="57.75" customHeight="1" thickBot="1" x14ac:dyDescent="0.25">
      <c r="B49" s="18"/>
      <c r="C49" s="1179" t="s">
        <v>5</v>
      </c>
      <c r="D49" s="1179"/>
      <c r="E49" s="1180"/>
      <c r="F49" s="19">
        <v>1.0900000000000001</v>
      </c>
      <c r="G49" s="20">
        <v>4.3099999999999996</v>
      </c>
      <c r="H49" s="20">
        <v>3.82</v>
      </c>
      <c r="I49" s="20" t="s">
        <v>536</v>
      </c>
      <c r="J49" s="21">
        <v>0.39</v>
      </c>
    </row>
    <row r="50" spans="2:10" ht="13" x14ac:dyDescent="0.2"/>
  </sheetData>
  <sheetProtection algorithmName="SHA-512" hashValue="FGDVee02Ln/fqw+qdWOcaRq2YoJvW1JKMIgjmT1I+mOXps3odySdaGA64DJM3vLQ6wsyUM8RRB+W6sUg1q5rNA==" saltValue="aPv6BMr24d1A0vTZBKgMi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