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B7FA847-511C-479A-9B65-D624E84596B1}" xr6:coauthVersionLast="47" xr6:coauthVersionMax="47" xr10:uidLastSave="{00000000-0000-0000-0000-000000000000}"/>
  <bookViews>
    <workbookView xWindow="-28920" yWindow="-3930" windowWidth="29040" windowHeight="15720" xr2:uid="{00000000-000D-0000-FFFF-FFFF00000000}"/>
  </bookViews>
  <sheets>
    <sheet name="別紙１" sheetId="1" r:id="rId1"/>
    <sheet name="Sheet1" sheetId="2" state="hidden" r:id="rId2"/>
  </sheets>
  <definedNames>
    <definedName name="_xlnm.Print_Area" localSheetId="0">別紙１!$A$1:$O$54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1" l="1"/>
  <c r="K42" i="1" l="1"/>
  <c r="M42" i="1" s="1"/>
  <c r="N42" i="1" s="1"/>
  <c r="I29" i="1"/>
  <c r="I28" i="1"/>
  <c r="M10" i="1"/>
  <c r="M9" i="1"/>
  <c r="M11" i="1"/>
  <c r="I11" i="1"/>
  <c r="J11" i="1" s="1"/>
  <c r="L11" i="1" s="1"/>
  <c r="I10" i="1"/>
  <c r="J10" i="1" s="1"/>
  <c r="L10" i="1" s="1"/>
  <c r="I9" i="1"/>
  <c r="G32" i="1"/>
  <c r="H32" i="1"/>
  <c r="I31" i="1"/>
  <c r="I30" i="1"/>
  <c r="I27" i="1"/>
  <c r="I41" i="1"/>
  <c r="G42" i="1"/>
  <c r="H42" i="1"/>
  <c r="I40" i="1"/>
  <c r="I39" i="1"/>
  <c r="N10" i="1" l="1"/>
  <c r="O10" i="1" s="1"/>
  <c r="N11" i="1"/>
  <c r="O11" i="1" s="1"/>
  <c r="I32" i="1"/>
  <c r="I42" i="1"/>
  <c r="K32" i="1" l="1"/>
  <c r="M32" i="1" s="1"/>
  <c r="N32" i="1" s="1"/>
  <c r="I19" i="1"/>
  <c r="I18" i="1"/>
  <c r="I17" i="1"/>
  <c r="H20" i="1"/>
  <c r="G20" i="1"/>
  <c r="M20" i="1"/>
  <c r="I20" i="1" l="1"/>
  <c r="G12" i="1"/>
  <c r="H12" i="1"/>
  <c r="J9" i="1"/>
  <c r="L9" i="1" s="1"/>
  <c r="N9" i="1" s="1"/>
  <c r="O9" i="1" s="1"/>
  <c r="K20" i="1" l="1"/>
  <c r="I12" i="1"/>
  <c r="O12" i="1"/>
  <c r="N20" i="1" l="1"/>
  <c r="O20" i="1" s="1"/>
</calcChain>
</file>

<file path=xl/sharedStrings.xml><?xml version="1.0" encoding="utf-8"?>
<sst xmlns="http://schemas.openxmlformats.org/spreadsheetml/2006/main" count="134" uniqueCount="88">
  <si>
    <t>（記入要領）</t>
  </si>
  <si>
    <t>（C）</t>
    <phoneticPr fontId="3"/>
  </si>
  <si>
    <t>（A）</t>
    <phoneticPr fontId="3"/>
  </si>
  <si>
    <t>寄付金その他の収入額（円）</t>
    <rPh sb="0" eb="3">
      <t>キフキン</t>
    </rPh>
    <rPh sb="5" eb="6">
      <t>タ</t>
    </rPh>
    <rPh sb="7" eb="9">
      <t>シュウニュウ</t>
    </rPh>
    <rPh sb="9" eb="10">
      <t>ガク</t>
    </rPh>
    <phoneticPr fontId="3"/>
  </si>
  <si>
    <t>事業所名</t>
    <rPh sb="0" eb="3">
      <t>ジギョウショ</t>
    </rPh>
    <rPh sb="3" eb="4">
      <t>メイ</t>
    </rPh>
    <phoneticPr fontId="3"/>
  </si>
  <si>
    <t>法人名</t>
    <rPh sb="0" eb="2">
      <t>ホウジン</t>
    </rPh>
    <rPh sb="2" eb="3">
      <t>メイ</t>
    </rPh>
    <phoneticPr fontId="3"/>
  </si>
  <si>
    <t>（B）</t>
    <phoneticPr fontId="3"/>
  </si>
  <si>
    <t>メーカー名</t>
    <phoneticPr fontId="3"/>
  </si>
  <si>
    <t>（G）</t>
    <phoneticPr fontId="3"/>
  </si>
  <si>
    <t>（H）</t>
    <phoneticPr fontId="3"/>
  </si>
  <si>
    <t>小計</t>
    <rPh sb="0" eb="2">
      <t>ショウケイ</t>
    </rPh>
    <phoneticPr fontId="3"/>
  </si>
  <si>
    <t>（I）</t>
    <phoneticPr fontId="3"/>
  </si>
  <si>
    <t>（Ａ）</t>
    <phoneticPr fontId="3"/>
  </si>
  <si>
    <t>（Ｂ）</t>
    <phoneticPr fontId="3"/>
  </si>
  <si>
    <t>（Ｃ）</t>
    <phoneticPr fontId="3"/>
  </si>
  <si>
    <t>（F）</t>
    <phoneticPr fontId="3"/>
  </si>
  <si>
    <t>合計</t>
    <rPh sb="0" eb="2">
      <t>ゴウケイ</t>
    </rPh>
    <phoneticPr fontId="3"/>
  </si>
  <si>
    <t>移乗支援</t>
    <rPh sb="0" eb="4">
      <t>イジョウシエン</t>
    </rPh>
    <phoneticPr fontId="3"/>
  </si>
  <si>
    <t>移動支援</t>
    <rPh sb="0" eb="4">
      <t>イドウシエン</t>
    </rPh>
    <phoneticPr fontId="3"/>
  </si>
  <si>
    <t>排泄支援</t>
    <rPh sb="0" eb="4">
      <t>ハイセツシエン</t>
    </rPh>
    <phoneticPr fontId="3"/>
  </si>
  <si>
    <t>入浴支援</t>
    <rPh sb="0" eb="4">
      <t>ニュウヨクシエン</t>
    </rPh>
    <phoneticPr fontId="3"/>
  </si>
  <si>
    <t>見守り・コミュニケーション</t>
    <rPh sb="0" eb="2">
      <t>ミマモ</t>
    </rPh>
    <phoneticPr fontId="3"/>
  </si>
  <si>
    <t>食事・栄養管理支援</t>
    <phoneticPr fontId="3"/>
  </si>
  <si>
    <t>機能訓練支援</t>
    <rPh sb="0" eb="2">
      <t>キノウ</t>
    </rPh>
    <rPh sb="2" eb="6">
      <t>クンレンシエン</t>
    </rPh>
    <phoneticPr fontId="3"/>
  </si>
  <si>
    <t>認知症生活支援・認知症ケア支援</t>
    <phoneticPr fontId="3"/>
  </si>
  <si>
    <t>1名以上10名以下</t>
    <phoneticPr fontId="3"/>
  </si>
  <si>
    <t>11名以上20名以下</t>
    <phoneticPr fontId="3"/>
  </si>
  <si>
    <t>21名以上30名以下</t>
    <phoneticPr fontId="3"/>
  </si>
  <si>
    <t>31名以上</t>
    <phoneticPr fontId="3"/>
  </si>
  <si>
    <t>その他</t>
    <rPh sb="2" eb="3">
      <t>タ</t>
    </rPh>
    <phoneticPr fontId="3"/>
  </si>
  <si>
    <t>適宜、行を追加、削除すること。</t>
    <phoneticPr fontId="3"/>
  </si>
  <si>
    <t>プルダウンにより選択が可能なセルについては、表示される選択肢から選択すること。</t>
    <rPh sb="8" eb="10">
      <t>センタク</t>
    </rPh>
    <rPh sb="11" eb="13">
      <t>カノウ</t>
    </rPh>
    <rPh sb="22" eb="24">
      <t>ヒョウジ</t>
    </rPh>
    <rPh sb="27" eb="30">
      <t>センタクシ</t>
    </rPh>
    <rPh sb="32" eb="34">
      <t>センタク</t>
    </rPh>
    <phoneticPr fontId="3"/>
  </si>
  <si>
    <t>1.コンサルティング会社等による事前評価（課題抽出）の支援を受けるための経費</t>
    <rPh sb="10" eb="12">
      <t>ガイシャ</t>
    </rPh>
    <rPh sb="12" eb="13">
      <t>トウ</t>
    </rPh>
    <rPh sb="16" eb="20">
      <t>ジゼンヒョウカ</t>
    </rPh>
    <rPh sb="21" eb="25">
      <t>カダイチュウシュツ</t>
    </rPh>
    <rPh sb="27" eb="29">
      <t>シエン</t>
    </rPh>
    <rPh sb="30" eb="31">
      <t>ウ</t>
    </rPh>
    <rPh sb="36" eb="38">
      <t>ケイヒ</t>
    </rPh>
    <phoneticPr fontId="3"/>
  </si>
  <si>
    <t>2.コンサルティング会社等による業務改善に係る助言・指導等の支援を受けるための経費</t>
    <rPh sb="10" eb="12">
      <t>ガイシャ</t>
    </rPh>
    <rPh sb="12" eb="13">
      <t>トウ</t>
    </rPh>
    <rPh sb="16" eb="20">
      <t>ギョウムカイゼン</t>
    </rPh>
    <rPh sb="21" eb="22">
      <t>カカ</t>
    </rPh>
    <rPh sb="23" eb="25">
      <t>ジョゲン</t>
    </rPh>
    <rPh sb="26" eb="29">
      <t>シドウトウ</t>
    </rPh>
    <rPh sb="30" eb="32">
      <t>シエン</t>
    </rPh>
    <rPh sb="33" eb="34">
      <t>ウ</t>
    </rPh>
    <rPh sb="39" eb="41">
      <t>ケイヒ</t>
    </rPh>
    <phoneticPr fontId="3"/>
  </si>
  <si>
    <t>3.コンサルティング会社等による事後評価（導入後の定着支援を含む）の支援を受けるための経費</t>
    <rPh sb="10" eb="12">
      <t>ガイシャ</t>
    </rPh>
    <rPh sb="12" eb="13">
      <t>トウ</t>
    </rPh>
    <rPh sb="16" eb="18">
      <t>ジゴ</t>
    </rPh>
    <rPh sb="18" eb="20">
      <t>ヒョウカ</t>
    </rPh>
    <rPh sb="21" eb="24">
      <t>ドウニュウゴ</t>
    </rPh>
    <rPh sb="25" eb="29">
      <t>テイチャクシエン</t>
    </rPh>
    <rPh sb="30" eb="31">
      <t>フク</t>
    </rPh>
    <rPh sb="34" eb="36">
      <t>シエン</t>
    </rPh>
    <rPh sb="37" eb="38">
      <t>ウ</t>
    </rPh>
    <rPh sb="43" eb="45">
      <t>ケイヒ</t>
    </rPh>
    <phoneticPr fontId="3"/>
  </si>
  <si>
    <t>（D）</t>
    <phoneticPr fontId="3"/>
  </si>
  <si>
    <t>（E）</t>
    <phoneticPr fontId="3"/>
  </si>
  <si>
    <t>（Ｃ）欄には当該事業にかかる寄付金その他の収入額を記入することとし、該当ない場合は0と記入すること。</t>
    <rPh sb="34" eb="36">
      <t>ガイトウ</t>
    </rPh>
    <rPh sb="38" eb="40">
      <t>バアイ</t>
    </rPh>
    <rPh sb="43" eb="45">
      <t>キニュウ</t>
    </rPh>
    <phoneticPr fontId="3"/>
  </si>
  <si>
    <t>差引事業費（円）
(B)-(C)</t>
    <rPh sb="0" eb="1">
      <t>サ</t>
    </rPh>
    <rPh sb="1" eb="2">
      <t>ヒ</t>
    </rPh>
    <rPh sb="2" eb="5">
      <t>ジギョウヒ</t>
    </rPh>
    <rPh sb="6" eb="7">
      <t>エン</t>
    </rPh>
    <phoneticPr fontId="3"/>
  </si>
  <si>
    <t>選定額（円）
(F)(G)を比較した
最小値</t>
    <rPh sb="0" eb="2">
      <t>センテイ</t>
    </rPh>
    <rPh sb="2" eb="3">
      <t>ガク</t>
    </rPh>
    <rPh sb="4" eb="5">
      <t>エン</t>
    </rPh>
    <rPh sb="14" eb="16">
      <t>ヒカク</t>
    </rPh>
    <rPh sb="19" eb="22">
      <t>サイショウチ</t>
    </rPh>
    <phoneticPr fontId="3"/>
  </si>
  <si>
    <t>一台あたりの
単価（円）
(D)/(A)</t>
    <rPh sb="0" eb="2">
      <t>イチダイ</t>
    </rPh>
    <rPh sb="7" eb="9">
      <t>タンカ</t>
    </rPh>
    <rPh sb="10" eb="11">
      <t>エン</t>
    </rPh>
    <phoneticPr fontId="3"/>
  </si>
  <si>
    <t>補助率</t>
    <rPh sb="0" eb="3">
      <t>ホジョリツ</t>
    </rPh>
    <phoneticPr fontId="3"/>
  </si>
  <si>
    <t>(F)</t>
    <phoneticPr fontId="3"/>
  </si>
  <si>
    <t>（Ｄ）</t>
    <phoneticPr fontId="3"/>
  </si>
  <si>
    <t>(E)</t>
    <phoneticPr fontId="3"/>
  </si>
  <si>
    <t>（F）</t>
    <phoneticPr fontId="3"/>
  </si>
  <si>
    <t>（I）</t>
    <phoneticPr fontId="3"/>
  </si>
  <si>
    <t>（J）</t>
    <phoneticPr fontId="3"/>
  </si>
  <si>
    <t>選定額（円）
(G)(H)を比較した
最小値</t>
    <rPh sb="0" eb="2">
      <t>センテイ</t>
    </rPh>
    <rPh sb="2" eb="3">
      <t>ガク</t>
    </rPh>
    <rPh sb="4" eb="5">
      <t>エン</t>
    </rPh>
    <rPh sb="14" eb="16">
      <t>ヒカク</t>
    </rPh>
    <rPh sb="19" eb="22">
      <t>サイショウチ</t>
    </rPh>
    <phoneticPr fontId="3"/>
  </si>
  <si>
    <t>補助所要額（円）
(I)×(A)</t>
    <rPh sb="6" eb="7">
      <t>エン</t>
    </rPh>
    <phoneticPr fontId="3"/>
  </si>
  <si>
    <t>サービス種別</t>
    <rPh sb="4" eb="6">
      <t>シュベツ</t>
    </rPh>
    <phoneticPr fontId="3"/>
  </si>
  <si>
    <t>補助対象経費（円）
※千円未満切捨
（E)×(F)</t>
    <rPh sb="0" eb="6">
      <t>ホジョタイショウケイヒ</t>
    </rPh>
    <phoneticPr fontId="1"/>
  </si>
  <si>
    <t>対象事業費合計（円）※税抜</t>
    <rPh sb="2" eb="5">
      <t>ジギョウヒ</t>
    </rPh>
    <rPh sb="5" eb="7">
      <t>ゴウケイ</t>
    </rPh>
    <phoneticPr fontId="3"/>
  </si>
  <si>
    <t>補助対象経費（円）
※千円未満切捨
（D)×(E)</t>
    <rPh sb="0" eb="6">
      <t>ホジョタイショウケイヒ</t>
    </rPh>
    <phoneticPr fontId="1"/>
  </si>
  <si>
    <t>機器名等</t>
    <rPh sb="0" eb="2">
      <t>キキ</t>
    </rPh>
    <rPh sb="3" eb="4">
      <t>トウ</t>
    </rPh>
    <phoneticPr fontId="3"/>
  </si>
  <si>
    <t>対象事業費合計
（円）※税抜</t>
    <rPh sb="2" eb="5">
      <t>ジギョウヒ</t>
    </rPh>
    <rPh sb="5" eb="7">
      <t>ゴウケイ</t>
    </rPh>
    <phoneticPr fontId="3"/>
  </si>
  <si>
    <t>選定額（円）
(F)(H)を比較した
最小値</t>
    <rPh sb="0" eb="2">
      <t>センテイ</t>
    </rPh>
    <rPh sb="2" eb="3">
      <t>ガク</t>
    </rPh>
    <rPh sb="4" eb="5">
      <t>エン</t>
    </rPh>
    <rPh sb="14" eb="16">
      <t>ヒカク</t>
    </rPh>
    <rPh sb="19" eb="22">
      <t>サイショウチ</t>
    </rPh>
    <phoneticPr fontId="3"/>
  </si>
  <si>
    <t>メーカー名等</t>
    <rPh sb="4" eb="5">
      <t>メイ</t>
    </rPh>
    <rPh sb="5" eb="6">
      <t>ナド</t>
    </rPh>
    <phoneticPr fontId="3"/>
  </si>
  <si>
    <t>補助所要額（円）
（H)と同額</t>
    <rPh sb="6" eb="7">
      <t>エン</t>
    </rPh>
    <rPh sb="13" eb="15">
      <t>ドウガク</t>
    </rPh>
    <phoneticPr fontId="3"/>
  </si>
  <si>
    <t>補助対象経費（円）
※千円未満切捨
（D）×（E)</t>
    <rPh sb="0" eb="6">
      <t>ホジョタイショウケイヒ</t>
    </rPh>
    <phoneticPr fontId="1"/>
  </si>
  <si>
    <t>（Ｂ）欄の金額は税抜とし、定価ではなく、見積金額を記入すること。</t>
    <rPh sb="5" eb="7">
      <t>キンガク</t>
    </rPh>
    <phoneticPr fontId="3"/>
  </si>
  <si>
    <t>「補助所要額合計」の金額を交付申請額とし、交付申請書（第１号様式）に記入すること。</t>
    <rPh sb="1" eb="6">
      <t>ホジョショヨウガク</t>
    </rPh>
    <rPh sb="6" eb="8">
      <t>ゴウケイ</t>
    </rPh>
    <rPh sb="10" eb="12">
      <t>キンガク</t>
    </rPh>
    <rPh sb="13" eb="18">
      <t>コウフシンセイガク</t>
    </rPh>
    <rPh sb="21" eb="23">
      <t>コウフ</t>
    </rPh>
    <rPh sb="23" eb="25">
      <t>シンセイ</t>
    </rPh>
    <rPh sb="25" eb="26">
      <t>ショ</t>
    </rPh>
    <rPh sb="27" eb="28">
      <t>ダイ</t>
    </rPh>
    <rPh sb="29" eb="32">
      <t>ゴウヨウシキ</t>
    </rPh>
    <rPh sb="34" eb="36">
      <t>キニュウ</t>
    </rPh>
    <phoneticPr fontId="3"/>
  </si>
  <si>
    <t>数量
（台）</t>
    <rPh sb="4" eb="5">
      <t>ダイ</t>
    </rPh>
    <phoneticPr fontId="3"/>
  </si>
  <si>
    <t>事業所職員数
（人）</t>
    <rPh sb="0" eb="3">
      <t>ジギョウショ</t>
    </rPh>
    <rPh sb="3" eb="6">
      <t>ショクインスウ</t>
    </rPh>
    <rPh sb="8" eb="9">
      <t>ヒト</t>
    </rPh>
    <phoneticPr fontId="3"/>
  </si>
  <si>
    <t>基準額
（円）</t>
    <rPh sb="0" eb="3">
      <t>キジュンガク</t>
    </rPh>
    <rPh sb="5" eb="6">
      <t>エン</t>
    </rPh>
    <phoneticPr fontId="3"/>
  </si>
  <si>
    <t>実施内容
※プルダウンで選択</t>
    <rPh sb="0" eb="2">
      <t>ジッシ</t>
    </rPh>
    <rPh sb="2" eb="4">
      <t>ナイヨウ</t>
    </rPh>
    <phoneticPr fontId="3"/>
  </si>
  <si>
    <t>（別紙１）三重県介護テクノロジー導入支援事業費補助金　補助金所要額調書</t>
    <phoneticPr fontId="3"/>
  </si>
  <si>
    <t>(１)介護テクノロジー等の導入支援（ア）（ウ）［※介護ソフト、バックオフィスソフト以外］</t>
    <rPh sb="3" eb="5">
      <t>カイゴ</t>
    </rPh>
    <rPh sb="11" eb="12">
      <t>ナド</t>
    </rPh>
    <rPh sb="13" eb="15">
      <t>ドウニュウ</t>
    </rPh>
    <rPh sb="15" eb="17">
      <t>シエン</t>
    </rPh>
    <rPh sb="25" eb="27">
      <t>カイゴ</t>
    </rPh>
    <rPh sb="41" eb="43">
      <t>イガイ</t>
    </rPh>
    <phoneticPr fontId="3"/>
  </si>
  <si>
    <t>(１)介護テクノロジー等の導入支援（ア）（ウ）［※介護ソフト、バックオフィスソフト］及び（イ）</t>
    <rPh sb="3" eb="5">
      <t>カイゴ</t>
    </rPh>
    <rPh sb="11" eb="12">
      <t>ナド</t>
    </rPh>
    <rPh sb="13" eb="15">
      <t>ドウニュウ</t>
    </rPh>
    <rPh sb="15" eb="17">
      <t>シエン</t>
    </rPh>
    <rPh sb="42" eb="43">
      <t>オヨ</t>
    </rPh>
    <phoneticPr fontId="3"/>
  </si>
  <si>
    <t>各表の黄色着色セル部分のみ記入することとし、それ以外のセルについては自動計算式が設定されているため、記入及び修正を行わないこと。</t>
    <rPh sb="0" eb="1">
      <t>カク</t>
    </rPh>
    <rPh sb="1" eb="2">
      <t>ヒョウ</t>
    </rPh>
    <rPh sb="3" eb="5">
      <t>キイロ</t>
    </rPh>
    <rPh sb="5" eb="7">
      <t>チャクショク</t>
    </rPh>
    <rPh sb="9" eb="11">
      <t>ブブン</t>
    </rPh>
    <rPh sb="13" eb="15">
      <t>キニュウ</t>
    </rPh>
    <rPh sb="24" eb="26">
      <t>イガイ</t>
    </rPh>
    <rPh sb="34" eb="39">
      <t>ジドウケイサンシキ</t>
    </rPh>
    <rPh sb="40" eb="42">
      <t>セッテイ</t>
    </rPh>
    <rPh sb="50" eb="53">
      <t>キニュウオヨ</t>
    </rPh>
    <rPh sb="54" eb="56">
      <t>シュウセイ</t>
    </rPh>
    <rPh sb="57" eb="58">
      <t>オコナ</t>
    </rPh>
    <phoneticPr fontId="3"/>
  </si>
  <si>
    <t>水色着色セルについては、加算の条件に合致する場合のみ、表示された金額に加算を認める。</t>
    <rPh sb="0" eb="2">
      <t>ミズイロ</t>
    </rPh>
    <rPh sb="2" eb="4">
      <t>チャクショク</t>
    </rPh>
    <rPh sb="12" eb="14">
      <t>カサン</t>
    </rPh>
    <rPh sb="15" eb="17">
      <t>ジョウケン</t>
    </rPh>
    <rPh sb="18" eb="20">
      <t>ガッチ</t>
    </rPh>
    <rPh sb="22" eb="24">
      <t>バアイ</t>
    </rPh>
    <rPh sb="27" eb="29">
      <t>ヒョウジ</t>
    </rPh>
    <rPh sb="32" eb="34">
      <t>キンガク</t>
    </rPh>
    <rPh sb="35" eb="37">
      <t>カサン</t>
    </rPh>
    <rPh sb="38" eb="39">
      <t>ミト</t>
    </rPh>
    <phoneticPr fontId="3"/>
  </si>
  <si>
    <r>
      <t xml:space="preserve">介護テクノロジー
の種類
</t>
    </r>
    <r>
      <rPr>
        <b/>
        <sz val="10"/>
        <color theme="1"/>
        <rFont val="ＭＳ Ｐゴシック"/>
        <family val="3"/>
        <charset val="128"/>
        <scheme val="minor"/>
      </rPr>
      <t>※プルダウンで選択</t>
    </r>
    <rPh sb="11" eb="12">
      <t>ルイ</t>
    </rPh>
    <rPh sb="21" eb="23">
      <t>センタク</t>
    </rPh>
    <phoneticPr fontId="3"/>
  </si>
  <si>
    <r>
      <t xml:space="preserve">対象経費の種別
</t>
    </r>
    <r>
      <rPr>
        <b/>
        <sz val="10"/>
        <color theme="1"/>
        <rFont val="ＭＳ Ｐゴシック"/>
        <family val="3"/>
        <charset val="128"/>
        <scheme val="minor"/>
      </rPr>
      <t>※プルダウンで選</t>
    </r>
    <r>
      <rPr>
        <b/>
        <sz val="12"/>
        <color theme="1"/>
        <rFont val="ＭＳ Ｐゴシック"/>
        <family val="3"/>
        <charset val="128"/>
        <scheme val="minor"/>
      </rPr>
      <t>択</t>
    </r>
    <rPh sb="0" eb="4">
      <t>タイショウケイヒ</t>
    </rPh>
    <rPh sb="5" eb="7">
      <t>シュベツ</t>
    </rPh>
    <phoneticPr fontId="3"/>
  </si>
  <si>
    <t>※基準額加算の要件</t>
    <rPh sb="1" eb="3">
      <t>キジュン</t>
    </rPh>
    <rPh sb="3" eb="4">
      <t>ガク</t>
    </rPh>
    <rPh sb="4" eb="6">
      <t>カサン</t>
    </rPh>
    <rPh sb="7" eb="9">
      <t>ヨウケン</t>
    </rPh>
    <phoneticPr fontId="3"/>
  </si>
  <si>
    <t>・介護ソフトの導入に伴い一体的に使用するためのタブレット端末の購入費用やWi-Fi環境整備に必要な経費等がある場合は、基準額に１５万円加算することを認める。</t>
    <rPh sb="1" eb="3">
      <t>カイゴ</t>
    </rPh>
    <rPh sb="7" eb="9">
      <t>ドウニュウ</t>
    </rPh>
    <rPh sb="10" eb="11">
      <t>トモナ</t>
    </rPh>
    <rPh sb="12" eb="15">
      <t>イッタイテキ</t>
    </rPh>
    <rPh sb="16" eb="18">
      <t>シヨウ</t>
    </rPh>
    <rPh sb="28" eb="30">
      <t>タンマツ</t>
    </rPh>
    <rPh sb="31" eb="33">
      <t>コウニュウ</t>
    </rPh>
    <rPh sb="33" eb="35">
      <t>ヒヨウ</t>
    </rPh>
    <rPh sb="41" eb="43">
      <t>カンキョウ</t>
    </rPh>
    <rPh sb="43" eb="45">
      <t>セイビ</t>
    </rPh>
    <rPh sb="46" eb="48">
      <t>ヒツヨウ</t>
    </rPh>
    <rPh sb="49" eb="51">
      <t>ケイヒ</t>
    </rPh>
    <rPh sb="51" eb="52">
      <t>トウ</t>
    </rPh>
    <rPh sb="55" eb="57">
      <t>バアイ</t>
    </rPh>
    <rPh sb="59" eb="61">
      <t>キジュン</t>
    </rPh>
    <rPh sb="61" eb="62">
      <t>ガク</t>
    </rPh>
    <rPh sb="65" eb="67">
      <t>マンエン</t>
    </rPh>
    <rPh sb="67" eb="69">
      <t>カサン</t>
    </rPh>
    <rPh sb="74" eb="75">
      <t>ミト</t>
    </rPh>
    <phoneticPr fontId="3"/>
  </si>
  <si>
    <t>・居宅サービス事業所又は居宅介護支援事業所であって、令和８年度中に「ケアプランデータ連携システム」により５事業所以上とデータ連携を実施する場合は、基準額に５万円を加算することを認める。</t>
    <rPh sb="1" eb="3">
      <t>キョタク</t>
    </rPh>
    <rPh sb="7" eb="9">
      <t>ジギョウ</t>
    </rPh>
    <rPh sb="9" eb="10">
      <t>ショ</t>
    </rPh>
    <rPh sb="10" eb="11">
      <t>マタ</t>
    </rPh>
    <rPh sb="12" eb="14">
      <t>キョタク</t>
    </rPh>
    <rPh sb="14" eb="16">
      <t>カイゴ</t>
    </rPh>
    <rPh sb="16" eb="18">
      <t>シエン</t>
    </rPh>
    <rPh sb="18" eb="20">
      <t>ジギョウ</t>
    </rPh>
    <rPh sb="20" eb="21">
      <t>ショ</t>
    </rPh>
    <rPh sb="26" eb="28">
      <t>レイワ</t>
    </rPh>
    <rPh sb="29" eb="32">
      <t>ネンドチュウ</t>
    </rPh>
    <rPh sb="42" eb="44">
      <t>レンケイ</t>
    </rPh>
    <rPh sb="53" eb="55">
      <t>ジギョウ</t>
    </rPh>
    <rPh sb="55" eb="56">
      <t>ショ</t>
    </rPh>
    <rPh sb="56" eb="58">
      <t>イジョウ</t>
    </rPh>
    <rPh sb="62" eb="64">
      <t>レンケイ</t>
    </rPh>
    <rPh sb="65" eb="67">
      <t>ジッシ</t>
    </rPh>
    <rPh sb="69" eb="71">
      <t>バアイ</t>
    </rPh>
    <rPh sb="73" eb="75">
      <t>キジュン</t>
    </rPh>
    <rPh sb="75" eb="76">
      <t>ガク</t>
    </rPh>
    <rPh sb="78" eb="80">
      <t>マンエン</t>
    </rPh>
    <rPh sb="81" eb="83">
      <t>カサン</t>
    </rPh>
    <rPh sb="88" eb="89">
      <t>ミト</t>
    </rPh>
    <phoneticPr fontId="3"/>
  </si>
  <si>
    <r>
      <t xml:space="preserve">介護テクノロジー
の種類
または、
対象経費の種別
</t>
    </r>
    <r>
      <rPr>
        <b/>
        <sz val="10"/>
        <color theme="1"/>
        <rFont val="ＭＳ Ｐゴシック"/>
        <family val="3"/>
        <charset val="128"/>
        <scheme val="minor"/>
      </rPr>
      <t>※プルダウンで選択</t>
    </r>
    <rPh sb="0" eb="2">
      <t>カイゴ</t>
    </rPh>
    <rPh sb="10" eb="12">
      <t>シュルイ</t>
    </rPh>
    <phoneticPr fontId="3"/>
  </si>
  <si>
    <t>（２）介護テクノロジー等のパッケージ型導入支援</t>
    <rPh sb="3" eb="5">
      <t>カイゴ</t>
    </rPh>
    <rPh sb="11" eb="12">
      <t>ナド</t>
    </rPh>
    <rPh sb="18" eb="19">
      <t>ガタ</t>
    </rPh>
    <rPh sb="19" eb="21">
      <t>ドウニュウ</t>
    </rPh>
    <rPh sb="21" eb="23">
      <t>シエン</t>
    </rPh>
    <phoneticPr fontId="3"/>
  </si>
  <si>
    <t>機器名等</t>
    <rPh sb="0" eb="2">
      <t>キキ</t>
    </rPh>
    <rPh sb="2" eb="3">
      <t>メイ</t>
    </rPh>
    <rPh sb="3" eb="4">
      <t>トウ</t>
    </rPh>
    <phoneticPr fontId="3"/>
  </si>
  <si>
    <t>数量</t>
    <phoneticPr fontId="3"/>
  </si>
  <si>
    <t>（３）導入支援と一体的に行う業務改善支援</t>
    <rPh sb="3" eb="5">
      <t>ドウニュウ</t>
    </rPh>
    <rPh sb="5" eb="7">
      <t>シエン</t>
    </rPh>
    <rPh sb="8" eb="11">
      <t>イッタイテキ</t>
    </rPh>
    <rPh sb="12" eb="13">
      <t>オコナ</t>
    </rPh>
    <rPh sb="14" eb="16">
      <t>ギョウム</t>
    </rPh>
    <rPh sb="16" eb="18">
      <t>カイゼン</t>
    </rPh>
    <rPh sb="18" eb="20">
      <t>シエン</t>
    </rPh>
    <phoneticPr fontId="3"/>
  </si>
  <si>
    <t>補助所要額合計（円）
（(1)＋(2)＋(3)）
（＝交付申請額）</t>
    <rPh sb="0" eb="4">
      <t>ホジョショヨウ</t>
    </rPh>
    <rPh sb="4" eb="7">
      <t>ガクゴウケイ</t>
    </rPh>
    <rPh sb="8" eb="9">
      <t>エン</t>
    </rPh>
    <phoneticPr fontId="3"/>
  </si>
  <si>
    <t>介護ソフト</t>
    <rPh sb="0" eb="2">
      <t>カイゴ</t>
    </rPh>
    <phoneticPr fontId="3"/>
  </si>
  <si>
    <t>バックオフィスソフト</t>
    <phoneticPr fontId="3"/>
  </si>
  <si>
    <t>タブレット情報端末等</t>
    <rPh sb="5" eb="7">
      <t>ジョウホウ</t>
    </rPh>
    <rPh sb="7" eb="9">
      <t>タンマツ</t>
    </rPh>
    <rPh sb="9" eb="10">
      <t>ナド</t>
    </rPh>
    <phoneticPr fontId="3"/>
  </si>
  <si>
    <t>Wifi環境整備</t>
    <rPh sb="4" eb="6">
      <t>カンキョウ</t>
    </rPh>
    <rPh sb="6" eb="8">
      <t>セイビ</t>
    </rPh>
    <phoneticPr fontId="3"/>
  </si>
  <si>
    <t>介護業務支援（インカム以外）</t>
    <rPh sb="0" eb="6">
      <t>カイゴギョウムシエン</t>
    </rPh>
    <rPh sb="11" eb="13">
      <t>イガイ</t>
    </rPh>
    <phoneticPr fontId="3"/>
  </si>
  <si>
    <t>インカム</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</si>
</sst>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3"/>
      <charset val="128"/>
      <scheme val="minor"/>
    </font>
    <font>
      <sz val="6"/>
      <name val="ＭＳ Ｐゴシック"/>
      <family val="2"/>
      <charset val="128"/>
      <scheme val="minor"/>
    </font>
    <font>
      <sz val="11"/>
      <color theme="1"/>
      <name val="ＭＳ Ｐゴシック"/>
      <family val="2"/>
      <charset val="128"/>
    </font>
    <font>
      <sz val="12"/>
      <color rgb="FF000000"/>
      <name val="ＭＳ Ｐゴシック"/>
      <family val="3"/>
      <charset val="128"/>
      <scheme val="minor"/>
    </font>
    <font>
      <b/>
      <sz val="12"/>
      <color theme="1"/>
      <name val="ＭＳ Ｐゴシック"/>
      <family val="3"/>
      <charset val="128"/>
      <scheme val="minor"/>
    </font>
    <font>
      <b/>
      <sz val="12"/>
      <color rgb="FF000000"/>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6"/>
      <color rgb="FFFF0000"/>
      <name val="ＭＳ Ｐゴシック"/>
      <family val="3"/>
      <charset val="128"/>
      <scheme val="minor"/>
    </font>
    <font>
      <b/>
      <sz val="18"/>
      <color rgb="FFFF0000"/>
      <name val="ＭＳ Ｐゴシック"/>
      <family val="3"/>
      <charset val="128"/>
      <scheme val="minor"/>
    </font>
    <font>
      <b/>
      <sz val="14"/>
      <color rgb="FFFF0000"/>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4" tint="0.79998168889431442"/>
        <bgColor indexed="64"/>
      </patternFill>
    </fill>
  </fills>
  <borders count="15">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hair">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cellStyleXfs>
  <cellXfs count="82">
    <xf numFmtId="0" fontId="0" fillId="0" borderId="0" xfId="0">
      <alignment vertical="center"/>
    </xf>
    <xf numFmtId="0" fontId="2" fillId="0" borderId="0" xfId="0" applyFont="1">
      <alignment vertical="center"/>
    </xf>
    <xf numFmtId="0" fontId="2" fillId="0" borderId="0" xfId="0" applyFont="1" applyFill="1" applyBorder="1">
      <alignment vertical="center"/>
    </xf>
    <xf numFmtId="0" fontId="2" fillId="0" borderId="0" xfId="0" applyFont="1" applyBorder="1">
      <alignment vertical="center"/>
    </xf>
    <xf numFmtId="0" fontId="2" fillId="0" borderId="0" xfId="0" applyFont="1" applyAlignment="1">
      <alignment vertical="center"/>
    </xf>
    <xf numFmtId="0" fontId="0" fillId="0" borderId="10" xfId="0" applyBorder="1">
      <alignment vertical="center"/>
    </xf>
    <xf numFmtId="38" fontId="0" fillId="0" borderId="10" xfId="1" applyFont="1" applyBorder="1">
      <alignment vertical="center"/>
    </xf>
    <xf numFmtId="38" fontId="5" fillId="0" borderId="11" xfId="1" applyFont="1" applyBorder="1" applyAlignment="1">
      <alignment vertical="center" wrapText="1"/>
    </xf>
    <xf numFmtId="38" fontId="2" fillId="0" borderId="0" xfId="1" applyFont="1" applyFill="1" applyBorder="1" applyAlignment="1">
      <alignment vertical="center"/>
    </xf>
    <xf numFmtId="38" fontId="2" fillId="0" borderId="0" xfId="1" applyFont="1" applyBorder="1" applyAlignment="1">
      <alignment horizontal="center" vertical="center" wrapText="1"/>
    </xf>
    <xf numFmtId="38" fontId="2" fillId="0" borderId="0" xfId="1" applyFont="1" applyBorder="1" applyAlignment="1">
      <alignment vertical="center"/>
    </xf>
    <xf numFmtId="38" fontId="2" fillId="0" borderId="0" xfId="0" applyNumberFormat="1" applyFont="1" applyBorder="1">
      <alignment vertical="center"/>
    </xf>
    <xf numFmtId="0" fontId="5" fillId="0" borderId="0" xfId="2" applyFont="1" applyFill="1" applyBorder="1" applyAlignment="1">
      <alignment horizontal="center" vertical="center" wrapText="1"/>
    </xf>
    <xf numFmtId="38" fontId="2" fillId="0" borderId="0" xfId="3" applyNumberFormat="1" applyFont="1" applyFill="1" applyBorder="1">
      <alignment vertical="center"/>
    </xf>
    <xf numFmtId="0" fontId="6" fillId="3" borderId="10" xfId="2" applyFont="1" applyFill="1" applyBorder="1" applyAlignment="1">
      <alignment horizontal="center" vertical="center" wrapText="1"/>
    </xf>
    <xf numFmtId="38" fontId="6" fillId="3" borderId="10" xfId="1" applyFont="1" applyFill="1" applyBorder="1" applyAlignment="1">
      <alignment horizontal="center" vertical="center" wrapText="1"/>
    </xf>
    <xf numFmtId="38" fontId="2" fillId="0" borderId="10" xfId="1" applyFont="1" applyFill="1" applyBorder="1" applyAlignment="1">
      <alignment vertical="center"/>
    </xf>
    <xf numFmtId="38" fontId="2" fillId="0" borderId="10" xfId="1" applyFont="1" applyFill="1" applyBorder="1" applyAlignment="1">
      <alignment horizontal="right" vertical="center"/>
    </xf>
    <xf numFmtId="38" fontId="2" fillId="0" borderId="10" xfId="1" applyFont="1" applyBorder="1" applyAlignment="1">
      <alignment horizontal="right" vertical="center"/>
    </xf>
    <xf numFmtId="38" fontId="2" fillId="0" borderId="10" xfId="3" applyFont="1" applyFill="1" applyBorder="1" applyAlignment="1">
      <alignment vertical="center"/>
    </xf>
    <xf numFmtId="38" fontId="2" fillId="0" borderId="12" xfId="1" applyFont="1" applyBorder="1">
      <alignment vertical="center"/>
    </xf>
    <xf numFmtId="38" fontId="2" fillId="2" borderId="10" xfId="3" applyFont="1" applyFill="1" applyBorder="1" applyAlignment="1">
      <alignment horizontal="center" vertical="center"/>
    </xf>
    <xf numFmtId="0" fontId="5" fillId="2" borderId="10" xfId="2" applyFont="1" applyFill="1" applyBorder="1" applyAlignment="1">
      <alignment horizontal="left" vertical="center" wrapText="1"/>
    </xf>
    <xf numFmtId="12" fontId="2" fillId="0" borderId="10" xfId="1" applyNumberFormat="1" applyFont="1" applyFill="1" applyBorder="1" applyAlignment="1">
      <alignment horizontal="center" vertical="center"/>
    </xf>
    <xf numFmtId="38" fontId="5" fillId="0" borderId="11" xfId="1" applyFont="1" applyBorder="1" applyAlignment="1">
      <alignment horizontal="center" vertical="center" wrapText="1"/>
    </xf>
    <xf numFmtId="38" fontId="2" fillId="0" borderId="10" xfId="3" applyFont="1" applyBorder="1" applyAlignment="1">
      <alignment vertical="center"/>
    </xf>
    <xf numFmtId="38" fontId="2" fillId="0" borderId="12" xfId="1" applyFont="1" applyBorder="1" applyAlignment="1">
      <alignment horizontal="right" vertical="center"/>
    </xf>
    <xf numFmtId="38" fontId="2" fillId="0" borderId="11" xfId="1" applyFont="1" applyFill="1" applyBorder="1" applyAlignment="1">
      <alignment horizontal="right" vertical="center"/>
    </xf>
    <xf numFmtId="38" fontId="2" fillId="0" borderId="11" xfId="1" applyFont="1" applyFill="1" applyBorder="1" applyAlignment="1">
      <alignment vertical="center"/>
    </xf>
    <xf numFmtId="0" fontId="5" fillId="0" borderId="10" xfId="2" applyFont="1" applyFill="1" applyBorder="1" applyAlignment="1">
      <alignment vertical="center" wrapText="1"/>
    </xf>
    <xf numFmtId="38" fontId="2" fillId="0" borderId="10" xfId="3" applyNumberFormat="1" applyFont="1" applyFill="1" applyBorder="1">
      <alignment vertical="center"/>
    </xf>
    <xf numFmtId="38" fontId="2" fillId="0" borderId="10" xfId="0" applyNumberFormat="1" applyFont="1" applyBorder="1">
      <alignment vertical="center"/>
    </xf>
    <xf numFmtId="38" fontId="2" fillId="0" borderId="10" xfId="1" applyFont="1" applyBorder="1" applyAlignment="1">
      <alignment vertical="center"/>
    </xf>
    <xf numFmtId="0" fontId="5" fillId="2" borderId="10" xfId="2" applyFont="1" applyFill="1" applyBorder="1" applyAlignment="1">
      <alignment horizontal="center" vertical="center" wrapText="1"/>
    </xf>
    <xf numFmtId="38" fontId="2" fillId="2" borderId="10" xfId="3" applyFont="1" applyFill="1" applyBorder="1" applyAlignment="1">
      <alignment horizontal="right" vertical="center"/>
    </xf>
    <xf numFmtId="12" fontId="2" fillId="0" borderId="10" xfId="1" applyNumberFormat="1" applyFont="1" applyBorder="1" applyAlignment="1">
      <alignment horizontal="center" vertical="center"/>
    </xf>
    <xf numFmtId="12" fontId="2" fillId="0" borderId="10" xfId="3" applyNumberFormat="1" applyFont="1" applyFill="1" applyBorder="1" applyAlignment="1">
      <alignment horizontal="center" vertical="center"/>
    </xf>
    <xf numFmtId="38" fontId="2" fillId="2" borderId="10" xfId="1" applyFont="1" applyFill="1" applyBorder="1" applyAlignment="1">
      <alignment horizontal="right" vertical="center"/>
    </xf>
    <xf numFmtId="38" fontId="2" fillId="0" borderId="10" xfId="1" applyFont="1" applyFill="1" applyBorder="1">
      <alignment vertical="center"/>
    </xf>
    <xf numFmtId="38" fontId="5" fillId="0" borderId="10" xfId="1" applyFont="1" applyBorder="1" applyAlignment="1">
      <alignment vertical="center" wrapText="1"/>
    </xf>
    <xf numFmtId="0" fontId="6" fillId="3" borderId="10" xfId="0" applyFont="1" applyFill="1" applyBorder="1" applyAlignment="1">
      <alignment horizontal="center" vertical="center" wrapText="1"/>
    </xf>
    <xf numFmtId="38" fontId="7" fillId="3" borderId="10" xfId="1" applyFont="1" applyFill="1" applyBorder="1" applyAlignment="1">
      <alignment horizontal="center" vertical="center" wrapText="1"/>
    </xf>
    <xf numFmtId="12" fontId="5" fillId="0" borderId="10" xfId="1" applyNumberFormat="1" applyFont="1" applyBorder="1" applyAlignment="1">
      <alignment horizontal="center" vertical="center" wrapText="1"/>
    </xf>
    <xf numFmtId="0" fontId="8" fillId="0" borderId="0" xfId="0" applyFont="1" applyFill="1" applyBorder="1">
      <alignment vertical="center"/>
    </xf>
    <xf numFmtId="0" fontId="12" fillId="0" borderId="0" xfId="0" applyFont="1" applyAlignment="1">
      <alignment vertical="center"/>
    </xf>
    <xf numFmtId="0" fontId="12" fillId="0" borderId="0" xfId="0" applyFont="1">
      <alignment vertical="center"/>
    </xf>
    <xf numFmtId="0" fontId="5" fillId="2" borderId="10" xfId="2" applyFont="1" applyFill="1" applyBorder="1" applyAlignment="1">
      <alignment horizontal="left" vertical="center" wrapText="1"/>
    </xf>
    <xf numFmtId="0" fontId="6" fillId="3" borderId="10" xfId="2" applyFont="1" applyFill="1" applyBorder="1" applyAlignment="1">
      <alignment horizontal="center" vertical="center" wrapText="1"/>
    </xf>
    <xf numFmtId="0" fontId="2" fillId="0" borderId="0" xfId="0" applyFont="1" applyBorder="1" applyAlignment="1">
      <alignment horizontal="center" vertical="center"/>
    </xf>
    <xf numFmtId="0" fontId="5" fillId="2" borderId="10" xfId="2" applyFont="1" applyFill="1" applyBorder="1" applyAlignment="1">
      <alignment horizontal="left" vertical="center" wrapText="1"/>
    </xf>
    <xf numFmtId="0" fontId="5" fillId="0" borderId="0" xfId="2" applyFont="1" applyFill="1" applyBorder="1" applyAlignment="1">
      <alignment vertical="center" wrapText="1"/>
    </xf>
    <xf numFmtId="12" fontId="2" fillId="0" borderId="0" xfId="3" applyNumberFormat="1" applyFont="1" applyFill="1" applyBorder="1" applyAlignment="1">
      <alignment horizontal="center" vertical="center"/>
    </xf>
    <xf numFmtId="38" fontId="2" fillId="0" borderId="0" xfId="3" applyFont="1" applyFill="1" applyBorder="1">
      <alignment vertical="center"/>
    </xf>
    <xf numFmtId="38" fontId="2" fillId="4" borderId="10" xfId="3" applyFont="1" applyFill="1" applyBorder="1">
      <alignment vertical="center"/>
    </xf>
    <xf numFmtId="0" fontId="2" fillId="0" borderId="0" xfId="0" applyFont="1" applyBorder="1" applyAlignment="1">
      <alignment horizontal="left" vertical="center"/>
    </xf>
    <xf numFmtId="38" fontId="5" fillId="4" borderId="10" xfId="1" applyFont="1" applyFill="1" applyBorder="1" applyAlignment="1" applyProtection="1">
      <alignment vertical="center" wrapText="1"/>
    </xf>
    <xf numFmtId="38" fontId="5" fillId="0" borderId="10" xfId="1" applyFont="1" applyFill="1" applyBorder="1" applyAlignment="1" applyProtection="1">
      <alignment vertical="center" wrapText="1"/>
    </xf>
    <xf numFmtId="0" fontId="5" fillId="2" borderId="4" xfId="2" applyFont="1" applyFill="1" applyBorder="1" applyAlignment="1">
      <alignment horizontal="left" vertical="center" wrapText="1"/>
    </xf>
    <xf numFmtId="0" fontId="5" fillId="2" borderId="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2" fillId="0" borderId="0" xfId="0" applyFont="1" applyBorder="1" applyAlignment="1">
      <alignment horizontal="left" vertical="center"/>
    </xf>
    <xf numFmtId="0" fontId="2" fillId="2" borderId="10" xfId="2" applyFont="1" applyFill="1" applyBorder="1" applyAlignment="1">
      <alignment horizontal="left" vertical="center" wrapText="1"/>
    </xf>
    <xf numFmtId="0" fontId="2" fillId="0" borderId="10" xfId="2" applyFont="1" applyBorder="1" applyAlignment="1">
      <alignment horizontal="center" vertical="center" wrapText="1"/>
    </xf>
    <xf numFmtId="0" fontId="5" fillId="2" borderId="10" xfId="2" applyFont="1" applyFill="1" applyBorder="1" applyAlignment="1">
      <alignment horizontal="left" vertical="center" wrapText="1"/>
    </xf>
    <xf numFmtId="0" fontId="6" fillId="3" borderId="2" xfId="2" applyFont="1" applyFill="1" applyBorder="1" applyAlignment="1">
      <alignment horizontal="left" vertical="center" wrapText="1"/>
    </xf>
    <xf numFmtId="0" fontId="6" fillId="3" borderId="1" xfId="2" applyFont="1" applyFill="1" applyBorder="1" applyAlignment="1">
      <alignment horizontal="left" vertical="center" wrapText="1"/>
    </xf>
    <xf numFmtId="0" fontId="6" fillId="3" borderId="9" xfId="2" applyFont="1" applyFill="1" applyBorder="1" applyAlignment="1">
      <alignment horizontal="left" vertical="center" wrapText="1"/>
    </xf>
    <xf numFmtId="0" fontId="6" fillId="3" borderId="7" xfId="2" applyFont="1" applyFill="1" applyBorder="1" applyAlignment="1">
      <alignment horizontal="left" vertical="center" wrapText="1"/>
    </xf>
    <xf numFmtId="0" fontId="6" fillId="3" borderId="8"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10" xfId="0" applyFont="1" applyFill="1" applyBorder="1" applyAlignment="1">
      <alignment horizontal="center" vertical="center"/>
    </xf>
    <xf numFmtId="0" fontId="2" fillId="2" borderId="10" xfId="0" applyFont="1" applyFill="1" applyBorder="1" applyAlignment="1">
      <alignment horizontal="left" vertical="center" wrapText="1"/>
    </xf>
    <xf numFmtId="38" fontId="6" fillId="3" borderId="10" xfId="1" applyFont="1" applyFill="1" applyBorder="1" applyAlignment="1">
      <alignment horizontal="center" vertical="center" wrapText="1"/>
    </xf>
    <xf numFmtId="0" fontId="6" fillId="3" borderId="10" xfId="2" applyFont="1" applyFill="1" applyBorder="1" applyAlignment="1">
      <alignment horizontal="center" vertical="center" wrapText="1"/>
    </xf>
    <xf numFmtId="0" fontId="2" fillId="0" borderId="1" xfId="0" applyFont="1" applyBorder="1" applyAlignment="1">
      <alignment horizontal="center" vertical="center"/>
    </xf>
    <xf numFmtId="38" fontId="11" fillId="0" borderId="13" xfId="1" applyFont="1" applyFill="1" applyBorder="1" applyAlignment="1">
      <alignment horizontal="right" vertical="center" wrapText="1"/>
    </xf>
    <xf numFmtId="38" fontId="11" fillId="0" borderId="14" xfId="1" applyFont="1" applyFill="1" applyBorder="1" applyAlignment="1">
      <alignment horizontal="right" vertical="center" wrapText="1"/>
    </xf>
    <xf numFmtId="0" fontId="10" fillId="3" borderId="13" xfId="2" applyFont="1" applyFill="1" applyBorder="1" applyAlignment="1">
      <alignment horizontal="center" vertical="center" wrapText="1"/>
    </xf>
    <xf numFmtId="0" fontId="10" fillId="3" borderId="14" xfId="2" applyFont="1" applyFill="1" applyBorder="1" applyAlignment="1">
      <alignment horizontal="center" vertical="center" wrapText="1"/>
    </xf>
    <xf numFmtId="0" fontId="5" fillId="0" borderId="10" xfId="2" applyFont="1" applyFill="1" applyBorder="1" applyAlignment="1">
      <alignment horizontal="center" vertical="center" wrapText="1"/>
    </xf>
    <xf numFmtId="0" fontId="12" fillId="0" borderId="8" xfId="0" applyFont="1" applyFill="1" applyBorder="1" applyAlignment="1">
      <alignment horizontal="left" vertical="center"/>
    </xf>
    <xf numFmtId="0" fontId="12" fillId="0" borderId="8" xfId="0" applyFont="1" applyBorder="1" applyAlignment="1">
      <alignment horizontal="lef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4"/>
  <sheetViews>
    <sheetView tabSelected="1" view="pageBreakPreview" zoomScale="84" zoomScaleNormal="80" zoomScaleSheetLayoutView="84" workbookViewId="0">
      <selection activeCell="L5" sqref="L5"/>
    </sheetView>
  </sheetViews>
  <sheetFormatPr defaultColWidth="9" defaultRowHeight="14" x14ac:dyDescent="0.2"/>
  <cols>
    <col min="1" max="1" width="7.6328125" style="1" customWidth="1"/>
    <col min="2" max="2" width="9.36328125" style="1" customWidth="1"/>
    <col min="3" max="3" width="9.81640625" style="1" customWidth="1"/>
    <col min="4" max="4" width="21.7265625" style="1" customWidth="1"/>
    <col min="5" max="5" width="20.6328125" style="1" customWidth="1"/>
    <col min="6" max="6" width="11" style="1" bestFit="1" customWidth="1"/>
    <col min="7" max="7" width="20.453125" style="1" customWidth="1"/>
    <col min="8" max="8" width="17.54296875" style="1" customWidth="1"/>
    <col min="9" max="9" width="18.54296875" style="1" customWidth="1"/>
    <col min="10" max="10" width="20" style="1" customWidth="1"/>
    <col min="11" max="11" width="20.36328125" style="1" customWidth="1"/>
    <col min="12" max="15" width="20.453125" style="1" customWidth="1"/>
    <col min="16" max="16384" width="9" style="1"/>
  </cols>
  <sheetData>
    <row r="1" spans="1:15" ht="40" customHeight="1" x14ac:dyDescent="0.2">
      <c r="A1" s="43" t="s">
        <v>66</v>
      </c>
      <c r="F1" s="3"/>
      <c r="G1" s="3"/>
      <c r="H1" s="3"/>
      <c r="I1" s="3"/>
    </row>
    <row r="2" spans="1:15" x14ac:dyDescent="0.2">
      <c r="A2" s="2"/>
      <c r="F2" s="3"/>
      <c r="G2" s="3"/>
      <c r="H2" s="3"/>
      <c r="I2" s="3"/>
    </row>
    <row r="3" spans="1:15" ht="30" customHeight="1" x14ac:dyDescent="0.2">
      <c r="A3" s="70" t="s">
        <v>5</v>
      </c>
      <c r="B3" s="70"/>
      <c r="C3" s="70"/>
      <c r="D3" s="70"/>
      <c r="E3" s="70" t="s">
        <v>4</v>
      </c>
      <c r="F3" s="70"/>
      <c r="G3" s="70"/>
      <c r="H3" s="70" t="s">
        <v>50</v>
      </c>
      <c r="I3" s="70"/>
    </row>
    <row r="4" spans="1:15" ht="50" customHeight="1" x14ac:dyDescent="0.2">
      <c r="A4" s="71"/>
      <c r="B4" s="71"/>
      <c r="C4" s="71"/>
      <c r="D4" s="71"/>
      <c r="E4" s="71"/>
      <c r="F4" s="71"/>
      <c r="G4" s="71"/>
      <c r="H4" s="71"/>
      <c r="I4" s="71"/>
    </row>
    <row r="5" spans="1:15" ht="30" customHeight="1" x14ac:dyDescent="0.2"/>
    <row r="6" spans="1:15" ht="25" customHeight="1" x14ac:dyDescent="0.2">
      <c r="A6" s="80" t="s">
        <v>67</v>
      </c>
      <c r="B6" s="80"/>
      <c r="C6" s="80"/>
      <c r="D6" s="80"/>
      <c r="E6" s="80"/>
      <c r="F6" s="80"/>
      <c r="G6" s="80"/>
      <c r="H6" s="80"/>
      <c r="I6" s="80"/>
      <c r="J6" s="80"/>
      <c r="K6" s="80"/>
    </row>
    <row r="7" spans="1:15" ht="60" customHeight="1" x14ac:dyDescent="0.2">
      <c r="A7" s="73" t="s">
        <v>78</v>
      </c>
      <c r="B7" s="73"/>
      <c r="C7" s="73"/>
      <c r="D7" s="73" t="s">
        <v>7</v>
      </c>
      <c r="E7" s="72" t="s">
        <v>71</v>
      </c>
      <c r="F7" s="14" t="s">
        <v>62</v>
      </c>
      <c r="G7" s="14" t="s">
        <v>52</v>
      </c>
      <c r="H7" s="14" t="s">
        <v>3</v>
      </c>
      <c r="I7" s="14" t="s">
        <v>38</v>
      </c>
      <c r="J7" s="14" t="s">
        <v>40</v>
      </c>
      <c r="K7" s="14" t="s">
        <v>41</v>
      </c>
      <c r="L7" s="14" t="s">
        <v>51</v>
      </c>
      <c r="M7" s="14" t="s">
        <v>64</v>
      </c>
      <c r="N7" s="14" t="s">
        <v>48</v>
      </c>
      <c r="O7" s="15" t="s">
        <v>49</v>
      </c>
    </row>
    <row r="8" spans="1:15" ht="20" customHeight="1" x14ac:dyDescent="0.2">
      <c r="A8" s="73"/>
      <c r="B8" s="73"/>
      <c r="C8" s="73"/>
      <c r="D8" s="73"/>
      <c r="E8" s="72"/>
      <c r="F8" s="14" t="s">
        <v>2</v>
      </c>
      <c r="G8" s="14" t="s">
        <v>6</v>
      </c>
      <c r="H8" s="14" t="s">
        <v>1</v>
      </c>
      <c r="I8" s="14" t="s">
        <v>35</v>
      </c>
      <c r="J8" s="14" t="s">
        <v>36</v>
      </c>
      <c r="K8" s="14" t="s">
        <v>42</v>
      </c>
      <c r="L8" s="14" t="s">
        <v>8</v>
      </c>
      <c r="M8" s="14" t="s">
        <v>9</v>
      </c>
      <c r="N8" s="14" t="s">
        <v>11</v>
      </c>
      <c r="O8" s="15" t="s">
        <v>47</v>
      </c>
    </row>
    <row r="9" spans="1:15" ht="37" customHeight="1" x14ac:dyDescent="0.2">
      <c r="A9" s="61"/>
      <c r="B9" s="61"/>
      <c r="C9" s="61"/>
      <c r="D9" s="22"/>
      <c r="E9" s="22"/>
      <c r="F9" s="21"/>
      <c r="G9" s="37"/>
      <c r="H9" s="37"/>
      <c r="I9" s="16">
        <f t="shared" ref="I9" si="0">G9-H9</f>
        <v>0</v>
      </c>
      <c r="J9" s="17">
        <f>IFERROR(I9/F9,0)</f>
        <v>0</v>
      </c>
      <c r="K9" s="23">
        <v>0.8</v>
      </c>
      <c r="L9" s="18">
        <f>ROUNDDOWN(J9*K9,-3)</f>
        <v>0</v>
      </c>
      <c r="M9" s="18" t="str">
        <f>IFERROR(VLOOKUP(E9,Sheet1!$A$1:$B$10,2,0),"")</f>
        <v/>
      </c>
      <c r="N9" s="18">
        <f>MIN(L9,M9)</f>
        <v>0</v>
      </c>
      <c r="O9" s="16">
        <f>N9*F9</f>
        <v>0</v>
      </c>
    </row>
    <row r="10" spans="1:15" ht="37" customHeight="1" x14ac:dyDescent="0.2">
      <c r="A10" s="61"/>
      <c r="B10" s="61"/>
      <c r="C10" s="61"/>
      <c r="D10" s="49"/>
      <c r="E10" s="49"/>
      <c r="F10" s="21"/>
      <c r="G10" s="37"/>
      <c r="H10" s="37"/>
      <c r="I10" s="16">
        <f t="shared" ref="I10:I11" si="1">G10-H10</f>
        <v>0</v>
      </c>
      <c r="J10" s="17">
        <f>IFERROR(I10/F10,0)</f>
        <v>0</v>
      </c>
      <c r="K10" s="23">
        <v>0.8</v>
      </c>
      <c r="L10" s="18">
        <f>ROUNDDOWN(J10*K10,-3)</f>
        <v>0</v>
      </c>
      <c r="M10" s="18" t="str">
        <f>IFERROR(VLOOKUP(E10,Sheet1!$A$1:$B$10,2,0),"")</f>
        <v/>
      </c>
      <c r="N10" s="18">
        <f>MIN(L10,M10)</f>
        <v>0</v>
      </c>
      <c r="O10" s="16">
        <f>N10*F10</f>
        <v>0</v>
      </c>
    </row>
    <row r="11" spans="1:15" ht="37" customHeight="1" x14ac:dyDescent="0.2">
      <c r="A11" s="61"/>
      <c r="B11" s="61"/>
      <c r="C11" s="61"/>
      <c r="D11" s="49"/>
      <c r="E11" s="49"/>
      <c r="F11" s="21"/>
      <c r="G11" s="37"/>
      <c r="H11" s="37"/>
      <c r="I11" s="16">
        <f t="shared" si="1"/>
        <v>0</v>
      </c>
      <c r="J11" s="17">
        <f>IFERROR(I11/F11,0)</f>
        <v>0</v>
      </c>
      <c r="K11" s="23">
        <v>0.8</v>
      </c>
      <c r="L11" s="18">
        <f>ROUNDDOWN(J11*K11,-3)</f>
        <v>0</v>
      </c>
      <c r="M11" s="18" t="str">
        <f>IFERROR(VLOOKUP(E11,Sheet1!$A$1:$B$10,2,0),"")</f>
        <v/>
      </c>
      <c r="N11" s="18">
        <f>MIN(L11,M11)</f>
        <v>0</v>
      </c>
      <c r="O11" s="16">
        <f>N11*F11</f>
        <v>0</v>
      </c>
    </row>
    <row r="12" spans="1:15" ht="37" customHeight="1" x14ac:dyDescent="0.2">
      <c r="A12" s="62" t="s">
        <v>16</v>
      </c>
      <c r="B12" s="62"/>
      <c r="C12" s="62"/>
      <c r="D12" s="62"/>
      <c r="E12" s="62"/>
      <c r="F12" s="19"/>
      <c r="G12" s="16">
        <f>SUM(G9:G11)</f>
        <v>0</v>
      </c>
      <c r="H12" s="16">
        <f>SUM(H9:H11)</f>
        <v>0</v>
      </c>
      <c r="I12" s="16">
        <f>SUM(I9:I11)</f>
        <v>0</v>
      </c>
      <c r="J12" s="7"/>
      <c r="K12" s="24"/>
      <c r="L12" s="7"/>
      <c r="M12" s="7"/>
      <c r="N12" s="20"/>
      <c r="O12" s="16">
        <f>SUM(O9:O11)</f>
        <v>0</v>
      </c>
    </row>
    <row r="13" spans="1:15" ht="30" customHeight="1" x14ac:dyDescent="0.2">
      <c r="B13" s="74"/>
      <c r="C13" s="74"/>
    </row>
    <row r="14" spans="1:15" ht="25" customHeight="1" x14ac:dyDescent="0.2">
      <c r="A14" s="81" t="s">
        <v>68</v>
      </c>
      <c r="B14" s="81"/>
      <c r="C14" s="81"/>
      <c r="D14" s="81"/>
      <c r="E14" s="81"/>
      <c r="F14" s="81"/>
      <c r="G14" s="81"/>
      <c r="H14" s="81"/>
      <c r="I14" s="81"/>
      <c r="J14" s="81"/>
    </row>
    <row r="15" spans="1:15" ht="60" customHeight="1" x14ac:dyDescent="0.2">
      <c r="A15" s="73" t="s">
        <v>54</v>
      </c>
      <c r="B15" s="73"/>
      <c r="C15" s="73"/>
      <c r="D15" s="73" t="s">
        <v>57</v>
      </c>
      <c r="E15" s="73" t="s">
        <v>72</v>
      </c>
      <c r="F15" s="14" t="s">
        <v>62</v>
      </c>
      <c r="G15" s="14" t="s">
        <v>55</v>
      </c>
      <c r="H15" s="14" t="s">
        <v>3</v>
      </c>
      <c r="I15" s="14" t="s">
        <v>38</v>
      </c>
      <c r="J15" s="14" t="s">
        <v>41</v>
      </c>
      <c r="K15" s="14" t="s">
        <v>53</v>
      </c>
      <c r="L15" s="14" t="s">
        <v>63</v>
      </c>
      <c r="M15" s="15" t="s">
        <v>64</v>
      </c>
      <c r="N15" s="15" t="s">
        <v>56</v>
      </c>
      <c r="O15" s="15" t="s">
        <v>49</v>
      </c>
    </row>
    <row r="16" spans="1:15" ht="20" customHeight="1" x14ac:dyDescent="0.2">
      <c r="A16" s="73"/>
      <c r="B16" s="73"/>
      <c r="C16" s="73"/>
      <c r="D16" s="73"/>
      <c r="E16" s="73"/>
      <c r="F16" s="14" t="s">
        <v>12</v>
      </c>
      <c r="G16" s="14" t="s">
        <v>13</v>
      </c>
      <c r="H16" s="14" t="s">
        <v>14</v>
      </c>
      <c r="I16" s="14" t="s">
        <v>43</v>
      </c>
      <c r="J16" s="14" t="s">
        <v>44</v>
      </c>
      <c r="K16" s="14" t="s">
        <v>45</v>
      </c>
      <c r="L16" s="14" t="s">
        <v>8</v>
      </c>
      <c r="M16" s="14" t="s">
        <v>9</v>
      </c>
      <c r="N16" s="15" t="s">
        <v>46</v>
      </c>
      <c r="O16" s="15" t="s">
        <v>47</v>
      </c>
    </row>
    <row r="17" spans="1:15" ht="37" customHeight="1" x14ac:dyDescent="0.2">
      <c r="A17" s="63"/>
      <c r="B17" s="63"/>
      <c r="C17" s="63"/>
      <c r="D17" s="46"/>
      <c r="E17" s="22"/>
      <c r="F17" s="21"/>
      <c r="G17" s="34"/>
      <c r="H17" s="34"/>
      <c r="I17" s="25">
        <f t="shared" ref="I17:I19" si="2">G17-H17</f>
        <v>0</v>
      </c>
      <c r="J17" s="23">
        <v>0.8</v>
      </c>
      <c r="K17" s="26"/>
      <c r="L17" s="27"/>
      <c r="M17" s="27"/>
      <c r="N17" s="28"/>
      <c r="O17" s="28"/>
    </row>
    <row r="18" spans="1:15" ht="37" customHeight="1" x14ac:dyDescent="0.2">
      <c r="A18" s="63"/>
      <c r="B18" s="63"/>
      <c r="C18" s="63"/>
      <c r="D18" s="46"/>
      <c r="E18" s="22"/>
      <c r="F18" s="21"/>
      <c r="G18" s="34"/>
      <c r="H18" s="34"/>
      <c r="I18" s="25">
        <f t="shared" si="2"/>
        <v>0</v>
      </c>
      <c r="J18" s="23">
        <v>0.8</v>
      </c>
      <c r="K18" s="26"/>
      <c r="L18" s="27"/>
      <c r="M18" s="27"/>
      <c r="N18" s="28"/>
      <c r="O18" s="28"/>
    </row>
    <row r="19" spans="1:15" ht="37" customHeight="1" x14ac:dyDescent="0.2">
      <c r="A19" s="63"/>
      <c r="B19" s="63"/>
      <c r="C19" s="63"/>
      <c r="D19" s="46"/>
      <c r="E19" s="22"/>
      <c r="F19" s="33"/>
      <c r="G19" s="34"/>
      <c r="H19" s="34"/>
      <c r="I19" s="25">
        <f t="shared" si="2"/>
        <v>0</v>
      </c>
      <c r="J19" s="35">
        <v>0.8</v>
      </c>
      <c r="K19" s="26"/>
      <c r="L19" s="27"/>
      <c r="M19" s="27"/>
      <c r="N19" s="28"/>
      <c r="O19" s="28"/>
    </row>
    <row r="20" spans="1:15" ht="37" customHeight="1" x14ac:dyDescent="0.2">
      <c r="A20" s="79" t="s">
        <v>16</v>
      </c>
      <c r="B20" s="79"/>
      <c r="C20" s="79"/>
      <c r="D20" s="79"/>
      <c r="E20" s="79"/>
      <c r="F20" s="29"/>
      <c r="G20" s="30">
        <f>SUM(G17:G19)</f>
        <v>0</v>
      </c>
      <c r="H20" s="30">
        <f>SUM(H17:H19)</f>
        <v>0</v>
      </c>
      <c r="I20" s="30">
        <f>SUM(I17:I19)</f>
        <v>0</v>
      </c>
      <c r="J20" s="36">
        <v>0.8</v>
      </c>
      <c r="K20" s="30">
        <f>ROUNDDOWN(I20*J20,-3)</f>
        <v>0</v>
      </c>
      <c r="L20" s="21"/>
      <c r="M20" s="53" t="str">
        <f>IFERROR(VLOOKUP(L20,Sheet1!$A$17:$B$20,2,0),"")</f>
        <v/>
      </c>
      <c r="N20" s="31">
        <f>MIN(K20,M20)</f>
        <v>0</v>
      </c>
      <c r="O20" s="32">
        <f>N20</f>
        <v>0</v>
      </c>
    </row>
    <row r="21" spans="1:15" ht="21.5" customHeight="1" x14ac:dyDescent="0.2">
      <c r="A21" s="3" t="s">
        <v>73</v>
      </c>
      <c r="B21" s="12"/>
      <c r="C21" s="12"/>
      <c r="D21" s="12"/>
      <c r="E21" s="12"/>
      <c r="F21" s="50"/>
      <c r="G21" s="13"/>
      <c r="H21" s="13"/>
      <c r="I21" s="13"/>
      <c r="J21" s="51"/>
      <c r="K21" s="13"/>
      <c r="L21" s="13"/>
      <c r="M21" s="52"/>
      <c r="N21" s="11"/>
      <c r="O21" s="10"/>
    </row>
    <row r="22" spans="1:15" ht="21.5" customHeight="1" x14ac:dyDescent="0.2">
      <c r="A22" s="60" t="s">
        <v>74</v>
      </c>
      <c r="B22" s="60"/>
      <c r="C22" s="60"/>
      <c r="D22" s="60"/>
      <c r="E22" s="60"/>
      <c r="F22" s="60"/>
      <c r="G22" s="60"/>
      <c r="H22" s="60"/>
      <c r="I22" s="60"/>
      <c r="J22" s="60"/>
      <c r="K22" s="60"/>
      <c r="L22" s="60"/>
      <c r="M22" s="60"/>
      <c r="N22" s="60"/>
      <c r="O22" s="60"/>
    </row>
    <row r="23" spans="1:15" ht="21.5" customHeight="1" x14ac:dyDescent="0.2">
      <c r="A23" s="60" t="s">
        <v>75</v>
      </c>
      <c r="B23" s="60"/>
      <c r="C23" s="60"/>
      <c r="D23" s="60"/>
      <c r="E23" s="60"/>
      <c r="F23" s="60"/>
      <c r="G23" s="60"/>
      <c r="H23" s="60"/>
      <c r="I23" s="60"/>
      <c r="J23" s="60"/>
      <c r="K23" s="60"/>
      <c r="L23" s="60"/>
      <c r="M23" s="60"/>
      <c r="N23" s="60"/>
      <c r="O23" s="60"/>
    </row>
    <row r="24" spans="1:15" ht="25" customHeight="1" x14ac:dyDescent="0.2">
      <c r="A24" s="44" t="s">
        <v>77</v>
      </c>
      <c r="B24" s="4"/>
      <c r="C24" s="4"/>
      <c r="D24" s="4"/>
      <c r="E24" s="4"/>
      <c r="F24" s="4"/>
    </row>
    <row r="25" spans="1:15" ht="96" customHeight="1" x14ac:dyDescent="0.2">
      <c r="A25" s="73" t="s">
        <v>78</v>
      </c>
      <c r="B25" s="73"/>
      <c r="C25" s="73"/>
      <c r="D25" s="73" t="s">
        <v>7</v>
      </c>
      <c r="E25" s="72" t="s">
        <v>76</v>
      </c>
      <c r="F25" s="14" t="s">
        <v>62</v>
      </c>
      <c r="G25" s="14" t="s">
        <v>52</v>
      </c>
      <c r="H25" s="14" t="s">
        <v>3</v>
      </c>
      <c r="I25" s="14" t="s">
        <v>38</v>
      </c>
      <c r="J25" s="40" t="s">
        <v>41</v>
      </c>
      <c r="K25" s="40" t="s">
        <v>59</v>
      </c>
      <c r="L25" s="41" t="s">
        <v>64</v>
      </c>
      <c r="M25" s="40" t="s">
        <v>39</v>
      </c>
      <c r="N25" s="40" t="s">
        <v>58</v>
      </c>
    </row>
    <row r="26" spans="1:15" ht="20" customHeight="1" x14ac:dyDescent="0.2">
      <c r="A26" s="73"/>
      <c r="B26" s="73"/>
      <c r="C26" s="73"/>
      <c r="D26" s="73"/>
      <c r="E26" s="72"/>
      <c r="F26" s="14" t="s">
        <v>2</v>
      </c>
      <c r="G26" s="14" t="s">
        <v>6</v>
      </c>
      <c r="H26" s="14" t="s">
        <v>1</v>
      </c>
      <c r="I26" s="14" t="s">
        <v>35</v>
      </c>
      <c r="J26" s="40" t="s">
        <v>44</v>
      </c>
      <c r="K26" s="40" t="s">
        <v>15</v>
      </c>
      <c r="L26" s="41" t="s">
        <v>8</v>
      </c>
      <c r="M26" s="40" t="s">
        <v>9</v>
      </c>
      <c r="N26" s="40" t="s">
        <v>11</v>
      </c>
    </row>
    <row r="27" spans="1:15" ht="37" customHeight="1" x14ac:dyDescent="0.2">
      <c r="A27" s="61"/>
      <c r="B27" s="61"/>
      <c r="C27" s="61"/>
      <c r="D27" s="22"/>
      <c r="E27" s="22"/>
      <c r="F27" s="21"/>
      <c r="G27" s="37"/>
      <c r="H27" s="37"/>
      <c r="I27" s="16">
        <f>G27-H27</f>
        <v>0</v>
      </c>
      <c r="J27" s="26"/>
      <c r="K27" s="26"/>
      <c r="L27" s="26"/>
      <c r="M27" s="26"/>
      <c r="N27" s="26"/>
    </row>
    <row r="28" spans="1:15" ht="37" customHeight="1" x14ac:dyDescent="0.2">
      <c r="A28" s="61"/>
      <c r="B28" s="61"/>
      <c r="C28" s="61"/>
      <c r="D28" s="49"/>
      <c r="E28" s="49"/>
      <c r="F28" s="21"/>
      <c r="G28" s="37"/>
      <c r="H28" s="37"/>
      <c r="I28" s="16">
        <f t="shared" ref="I28" si="3">G28-H28</f>
        <v>0</v>
      </c>
      <c r="J28" s="26"/>
      <c r="K28" s="26"/>
      <c r="L28" s="26"/>
      <c r="M28" s="26"/>
      <c r="N28" s="26"/>
    </row>
    <row r="29" spans="1:15" ht="37" customHeight="1" x14ac:dyDescent="0.2">
      <c r="A29" s="61"/>
      <c r="B29" s="61"/>
      <c r="C29" s="61"/>
      <c r="D29" s="49"/>
      <c r="E29" s="49"/>
      <c r="F29" s="21"/>
      <c r="G29" s="37"/>
      <c r="H29" s="37"/>
      <c r="I29" s="16">
        <f t="shared" ref="I29" si="4">G29-H29</f>
        <v>0</v>
      </c>
      <c r="J29" s="26"/>
      <c r="K29" s="26"/>
      <c r="L29" s="26"/>
      <c r="M29" s="26"/>
      <c r="N29" s="26"/>
    </row>
    <row r="30" spans="1:15" ht="37" customHeight="1" x14ac:dyDescent="0.2">
      <c r="A30" s="61"/>
      <c r="B30" s="61"/>
      <c r="C30" s="61"/>
      <c r="D30" s="22"/>
      <c r="E30" s="49"/>
      <c r="F30" s="21"/>
      <c r="G30" s="37"/>
      <c r="H30" s="37"/>
      <c r="I30" s="16">
        <f t="shared" ref="I30:I31" si="5">G30-H30</f>
        <v>0</v>
      </c>
      <c r="J30" s="26"/>
      <c r="K30" s="26"/>
      <c r="L30" s="26"/>
      <c r="M30" s="26"/>
      <c r="N30" s="26"/>
    </row>
    <row r="31" spans="1:15" ht="37" customHeight="1" x14ac:dyDescent="0.2">
      <c r="A31" s="61"/>
      <c r="B31" s="61"/>
      <c r="C31" s="61"/>
      <c r="D31" s="22"/>
      <c r="E31" s="49"/>
      <c r="F31" s="21"/>
      <c r="G31" s="37"/>
      <c r="H31" s="37"/>
      <c r="I31" s="16">
        <f t="shared" si="5"/>
        <v>0</v>
      </c>
      <c r="J31" s="26"/>
      <c r="K31" s="26"/>
      <c r="L31" s="26"/>
      <c r="M31" s="26"/>
      <c r="N31" s="26"/>
    </row>
    <row r="32" spans="1:15" ht="37" customHeight="1" x14ac:dyDescent="0.2">
      <c r="A32" s="62" t="s">
        <v>10</v>
      </c>
      <c r="B32" s="62"/>
      <c r="C32" s="62"/>
      <c r="D32" s="62"/>
      <c r="E32" s="62"/>
      <c r="F32" s="19"/>
      <c r="G32" s="16">
        <f>SUM(G27:G31)</f>
        <v>0</v>
      </c>
      <c r="H32" s="16">
        <f>SUM(H27:H31)</f>
        <v>0</v>
      </c>
      <c r="I32" s="16">
        <f>SUM(I27:I31)</f>
        <v>0</v>
      </c>
      <c r="J32" s="42">
        <v>0.8</v>
      </c>
      <c r="K32" s="39">
        <f>ROUNDDOWN(I32*J32,-3)</f>
        <v>0</v>
      </c>
      <c r="L32" s="55">
        <v>10000000</v>
      </c>
      <c r="M32" s="38">
        <f>MIN(K32,L32)</f>
        <v>0</v>
      </c>
      <c r="N32" s="32">
        <f>M32</f>
        <v>0</v>
      </c>
    </row>
    <row r="33" spans="1:15" ht="21.5" customHeight="1" x14ac:dyDescent="0.2">
      <c r="A33" s="3" t="s">
        <v>73</v>
      </c>
      <c r="B33" s="12"/>
      <c r="C33" s="12"/>
      <c r="D33" s="12"/>
      <c r="E33" s="12"/>
      <c r="F33" s="50"/>
      <c r="G33" s="13"/>
      <c r="H33" s="13"/>
      <c r="I33" s="13"/>
      <c r="J33" s="51"/>
      <c r="K33" s="13"/>
      <c r="L33" s="13"/>
      <c r="M33" s="52"/>
      <c r="N33" s="11"/>
      <c r="O33" s="10"/>
    </row>
    <row r="34" spans="1:15" ht="21.5" customHeight="1" x14ac:dyDescent="0.2">
      <c r="A34" s="60" t="s">
        <v>74</v>
      </c>
      <c r="B34" s="60"/>
      <c r="C34" s="60"/>
      <c r="D34" s="60"/>
      <c r="E34" s="60"/>
      <c r="F34" s="60"/>
      <c r="G34" s="60"/>
      <c r="H34" s="60"/>
      <c r="I34" s="60"/>
      <c r="J34" s="60"/>
      <c r="K34" s="60"/>
      <c r="L34" s="60"/>
      <c r="M34" s="60"/>
      <c r="N34" s="60"/>
      <c r="O34" s="60"/>
    </row>
    <row r="35" spans="1:15" ht="21.5" customHeight="1" x14ac:dyDescent="0.2">
      <c r="A35" s="54"/>
      <c r="B35" s="54"/>
      <c r="C35" s="54"/>
      <c r="D35" s="54"/>
      <c r="E35" s="54"/>
      <c r="F35" s="54"/>
      <c r="G35" s="54"/>
      <c r="H35" s="54"/>
      <c r="I35" s="54"/>
      <c r="J35" s="54"/>
      <c r="K35" s="54"/>
      <c r="L35" s="54"/>
      <c r="M35" s="54"/>
      <c r="N35" s="54"/>
      <c r="O35" s="54"/>
    </row>
    <row r="36" spans="1:15" ht="25" customHeight="1" x14ac:dyDescent="0.2">
      <c r="A36" s="45" t="s">
        <v>80</v>
      </c>
    </row>
    <row r="37" spans="1:15" ht="60" customHeight="1" x14ac:dyDescent="0.2">
      <c r="A37" s="64" t="s">
        <v>65</v>
      </c>
      <c r="B37" s="65"/>
      <c r="C37" s="65"/>
      <c r="D37" s="65"/>
      <c r="E37" s="66"/>
      <c r="F37" s="47" t="s">
        <v>79</v>
      </c>
      <c r="G37" s="14" t="s">
        <v>55</v>
      </c>
      <c r="H37" s="14" t="s">
        <v>3</v>
      </c>
      <c r="I37" s="14" t="s">
        <v>38</v>
      </c>
      <c r="J37" s="40" t="s">
        <v>41</v>
      </c>
      <c r="K37" s="40" t="s">
        <v>59</v>
      </c>
      <c r="L37" s="41" t="s">
        <v>64</v>
      </c>
      <c r="M37" s="40" t="s">
        <v>39</v>
      </c>
      <c r="N37" s="40" t="s">
        <v>58</v>
      </c>
      <c r="O37" s="9"/>
    </row>
    <row r="38" spans="1:15" ht="20" customHeight="1" x14ac:dyDescent="0.2">
      <c r="A38" s="67"/>
      <c r="B38" s="68"/>
      <c r="C38" s="68"/>
      <c r="D38" s="68"/>
      <c r="E38" s="69"/>
      <c r="F38" s="47" t="s">
        <v>2</v>
      </c>
      <c r="G38" s="47" t="s">
        <v>6</v>
      </c>
      <c r="H38" s="47" t="s">
        <v>1</v>
      </c>
      <c r="I38" s="47" t="s">
        <v>35</v>
      </c>
      <c r="J38" s="40" t="s">
        <v>44</v>
      </c>
      <c r="K38" s="40" t="s">
        <v>15</v>
      </c>
      <c r="L38" s="41" t="s">
        <v>8</v>
      </c>
      <c r="M38" s="40" t="s">
        <v>9</v>
      </c>
      <c r="N38" s="40" t="s">
        <v>11</v>
      </c>
      <c r="O38" s="9"/>
    </row>
    <row r="39" spans="1:15" ht="37" customHeight="1" x14ac:dyDescent="0.2">
      <c r="A39" s="57"/>
      <c r="B39" s="58"/>
      <c r="C39" s="58"/>
      <c r="D39" s="58"/>
      <c r="E39" s="59"/>
      <c r="F39" s="21"/>
      <c r="G39" s="34"/>
      <c r="H39" s="34"/>
      <c r="I39" s="25">
        <f t="shared" ref="I39:I41" si="6">G39-H39</f>
        <v>0</v>
      </c>
      <c r="J39" s="26"/>
      <c r="K39" s="27"/>
      <c r="L39" s="28"/>
      <c r="M39" s="28"/>
      <c r="N39" s="28"/>
      <c r="O39" s="8"/>
    </row>
    <row r="40" spans="1:15" ht="37" customHeight="1" x14ac:dyDescent="0.2">
      <c r="A40" s="57"/>
      <c r="B40" s="58"/>
      <c r="C40" s="58"/>
      <c r="D40" s="58"/>
      <c r="E40" s="59"/>
      <c r="F40" s="21"/>
      <c r="G40" s="34"/>
      <c r="H40" s="34"/>
      <c r="I40" s="25">
        <f t="shared" si="6"/>
        <v>0</v>
      </c>
      <c r="J40" s="26"/>
      <c r="K40" s="27"/>
      <c r="L40" s="28"/>
      <c r="M40" s="28"/>
      <c r="N40" s="28"/>
      <c r="O40" s="8"/>
    </row>
    <row r="41" spans="1:15" ht="37" customHeight="1" x14ac:dyDescent="0.2">
      <c r="A41" s="57"/>
      <c r="B41" s="58"/>
      <c r="C41" s="58"/>
      <c r="D41" s="58"/>
      <c r="E41" s="59"/>
      <c r="F41" s="21"/>
      <c r="G41" s="34"/>
      <c r="H41" s="34"/>
      <c r="I41" s="25">
        <f t="shared" si="6"/>
        <v>0</v>
      </c>
      <c r="J41" s="26"/>
      <c r="K41" s="27"/>
      <c r="L41" s="28"/>
      <c r="M41" s="28"/>
      <c r="N41" s="28"/>
      <c r="O41" s="8"/>
    </row>
    <row r="42" spans="1:15" ht="37" customHeight="1" x14ac:dyDescent="0.2">
      <c r="A42" s="79" t="s">
        <v>16</v>
      </c>
      <c r="B42" s="79"/>
      <c r="C42" s="79"/>
      <c r="D42" s="79"/>
      <c r="E42" s="79"/>
      <c r="F42" s="79"/>
      <c r="G42" s="30">
        <f>SUM(G39:G41)</f>
        <v>0</v>
      </c>
      <c r="H42" s="30">
        <f>SUM(H39:H41)</f>
        <v>0</v>
      </c>
      <c r="I42" s="30">
        <f>SUM(I39:I41)</f>
        <v>0</v>
      </c>
      <c r="J42" s="42">
        <v>0.8</v>
      </c>
      <c r="K42" s="39">
        <f>ROUNDDOWN(I42*J42,-3)</f>
        <v>0</v>
      </c>
      <c r="L42" s="56">
        <v>480000</v>
      </c>
      <c r="M42" s="38">
        <f>MIN(K42,L42)</f>
        <v>0</v>
      </c>
      <c r="N42" s="32">
        <f>M42</f>
        <v>0</v>
      </c>
      <c r="O42" s="10"/>
    </row>
    <row r="43" spans="1:15" ht="30" customHeight="1" thickBot="1" x14ac:dyDescent="0.25">
      <c r="A43" s="12"/>
      <c r="B43" s="12"/>
      <c r="C43" s="12"/>
      <c r="D43" s="12"/>
      <c r="E43" s="12"/>
      <c r="F43" s="12"/>
      <c r="G43" s="13"/>
      <c r="H43" s="13"/>
      <c r="I43" s="13"/>
      <c r="J43" s="13"/>
      <c r="K43" s="11"/>
      <c r="L43" s="10"/>
      <c r="M43" s="10"/>
      <c r="N43" s="11"/>
      <c r="O43" s="10"/>
    </row>
    <row r="44" spans="1:15" ht="32" customHeight="1" x14ac:dyDescent="0.2">
      <c r="A44" s="77" t="s">
        <v>81</v>
      </c>
      <c r="B44" s="77"/>
      <c r="C44" s="77"/>
      <c r="D44" s="77"/>
      <c r="E44" s="77"/>
      <c r="F44" s="75">
        <f>O12+O20+N32+N42</f>
        <v>0</v>
      </c>
      <c r="G44" s="75"/>
      <c r="H44" s="75"/>
      <c r="I44" s="13"/>
      <c r="J44" s="13"/>
      <c r="K44" s="11"/>
      <c r="L44" s="10"/>
      <c r="M44" s="10"/>
      <c r="N44" s="11"/>
      <c r="O44" s="10"/>
    </row>
    <row r="45" spans="1:15" ht="32" customHeight="1" thickBot="1" x14ac:dyDescent="0.25">
      <c r="A45" s="78"/>
      <c r="B45" s="78"/>
      <c r="C45" s="78"/>
      <c r="D45" s="78"/>
      <c r="E45" s="78"/>
      <c r="F45" s="76"/>
      <c r="G45" s="76"/>
      <c r="H45" s="76"/>
      <c r="I45" s="13"/>
      <c r="J45" s="13"/>
      <c r="K45" s="11"/>
      <c r="L45" s="10"/>
      <c r="M45" s="10"/>
      <c r="N45" s="11"/>
      <c r="O45" s="10"/>
    </row>
    <row r="46" spans="1:15" ht="19.5" customHeight="1" x14ac:dyDescent="0.2">
      <c r="A46" s="12"/>
      <c r="B46" s="12"/>
      <c r="C46" s="12"/>
      <c r="D46" s="12"/>
      <c r="E46" s="12"/>
      <c r="F46" s="12"/>
      <c r="G46" s="13"/>
      <c r="H46" s="13"/>
      <c r="I46" s="13"/>
      <c r="J46" s="13"/>
      <c r="K46" s="11"/>
      <c r="L46" s="10"/>
      <c r="M46" s="10"/>
      <c r="N46" s="11"/>
      <c r="O46" s="10"/>
    </row>
    <row r="47" spans="1:15" ht="21.5" customHeight="1" x14ac:dyDescent="0.2">
      <c r="A47" s="54" t="s">
        <v>0</v>
      </c>
      <c r="B47" s="3"/>
      <c r="C47" s="3"/>
      <c r="D47" s="3"/>
      <c r="E47" s="3"/>
      <c r="F47" s="3"/>
      <c r="G47" s="3"/>
      <c r="H47" s="3"/>
      <c r="I47" s="3"/>
      <c r="J47" s="3"/>
      <c r="K47" s="3"/>
      <c r="L47" s="3"/>
    </row>
    <row r="48" spans="1:15" ht="21.5" customHeight="1" x14ac:dyDescent="0.2">
      <c r="A48" s="48">
        <v>1</v>
      </c>
      <c r="B48" s="3" t="s">
        <v>30</v>
      </c>
      <c r="C48" s="3"/>
      <c r="D48" s="3"/>
      <c r="E48" s="3"/>
      <c r="F48" s="3"/>
      <c r="G48" s="3"/>
      <c r="H48" s="3"/>
      <c r="I48" s="3"/>
      <c r="J48" s="3"/>
      <c r="K48" s="3"/>
      <c r="L48" s="3"/>
    </row>
    <row r="49" spans="1:12" ht="21.5" customHeight="1" x14ac:dyDescent="0.2">
      <c r="A49" s="48">
        <v>2</v>
      </c>
      <c r="B49" s="3" t="s">
        <v>69</v>
      </c>
      <c r="C49" s="3"/>
      <c r="D49" s="3"/>
      <c r="E49" s="3"/>
      <c r="F49" s="3"/>
      <c r="G49" s="3"/>
      <c r="H49" s="3"/>
      <c r="I49" s="3"/>
      <c r="J49" s="3"/>
      <c r="K49" s="3"/>
      <c r="L49" s="3"/>
    </row>
    <row r="50" spans="1:12" ht="21.5" customHeight="1" x14ac:dyDescent="0.2">
      <c r="A50" s="48"/>
      <c r="B50" s="3" t="s">
        <v>70</v>
      </c>
      <c r="C50" s="3"/>
      <c r="D50" s="3"/>
      <c r="E50" s="3"/>
      <c r="F50" s="3"/>
      <c r="G50" s="3"/>
      <c r="H50" s="3"/>
      <c r="I50" s="3"/>
      <c r="J50" s="3"/>
      <c r="K50" s="3"/>
      <c r="L50" s="3"/>
    </row>
    <row r="51" spans="1:12" ht="21.5" customHeight="1" x14ac:dyDescent="0.2">
      <c r="A51" s="48">
        <v>3</v>
      </c>
      <c r="B51" s="3" t="s">
        <v>31</v>
      </c>
      <c r="C51" s="3"/>
      <c r="D51" s="3"/>
      <c r="E51" s="3"/>
      <c r="F51" s="3"/>
      <c r="G51" s="3"/>
      <c r="H51" s="3"/>
      <c r="I51" s="3"/>
      <c r="J51" s="3"/>
      <c r="K51" s="3"/>
      <c r="L51" s="3"/>
    </row>
    <row r="52" spans="1:12" ht="21.5" customHeight="1" x14ac:dyDescent="0.2">
      <c r="A52" s="48">
        <v>4</v>
      </c>
      <c r="B52" s="3" t="s">
        <v>60</v>
      </c>
      <c r="C52" s="3"/>
      <c r="D52" s="3"/>
      <c r="E52" s="3"/>
      <c r="F52" s="3"/>
      <c r="G52" s="3"/>
      <c r="H52" s="3"/>
      <c r="I52" s="3"/>
      <c r="J52" s="3"/>
      <c r="K52" s="3"/>
      <c r="L52" s="3"/>
    </row>
    <row r="53" spans="1:12" ht="21.5" customHeight="1" x14ac:dyDescent="0.2">
      <c r="A53" s="48">
        <v>5</v>
      </c>
      <c r="B53" s="3" t="s">
        <v>37</v>
      </c>
      <c r="C53" s="3"/>
      <c r="D53" s="3"/>
      <c r="E53" s="3"/>
      <c r="F53" s="3"/>
      <c r="G53" s="3"/>
      <c r="H53" s="3"/>
      <c r="I53" s="3"/>
      <c r="J53" s="3"/>
      <c r="K53" s="3"/>
      <c r="L53" s="3"/>
    </row>
    <row r="54" spans="1:12" ht="21.5" customHeight="1" x14ac:dyDescent="0.2">
      <c r="A54" s="48">
        <v>6</v>
      </c>
      <c r="B54" s="3" t="s">
        <v>61</v>
      </c>
      <c r="C54" s="3"/>
      <c r="D54" s="3"/>
      <c r="E54" s="3"/>
      <c r="F54" s="3"/>
      <c r="G54" s="3"/>
      <c r="H54" s="3"/>
      <c r="I54" s="3"/>
      <c r="J54" s="3"/>
      <c r="K54" s="3"/>
      <c r="L54" s="3"/>
    </row>
  </sheetData>
  <mergeCells count="42">
    <mergeCell ref="F44:H45"/>
    <mergeCell ref="A44:E45"/>
    <mergeCell ref="A42:F42"/>
    <mergeCell ref="A6:K6"/>
    <mergeCell ref="A14:J14"/>
    <mergeCell ref="A22:O22"/>
    <mergeCell ref="A23:O23"/>
    <mergeCell ref="A28:C28"/>
    <mergeCell ref="A25:C26"/>
    <mergeCell ref="D25:D26"/>
    <mergeCell ref="E25:E26"/>
    <mergeCell ref="A27:C27"/>
    <mergeCell ref="A15:C16"/>
    <mergeCell ref="D15:D16"/>
    <mergeCell ref="E15:E16"/>
    <mergeCell ref="A20:E20"/>
    <mergeCell ref="B13:C13"/>
    <mergeCell ref="A12:E12"/>
    <mergeCell ref="A9:C9"/>
    <mergeCell ref="A10:C10"/>
    <mergeCell ref="A11:C11"/>
    <mergeCell ref="H3:I3"/>
    <mergeCell ref="A4:D4"/>
    <mergeCell ref="E4:G4"/>
    <mergeCell ref="H4:I4"/>
    <mergeCell ref="E7:E8"/>
    <mergeCell ref="A3:D3"/>
    <mergeCell ref="E3:G3"/>
    <mergeCell ref="A7:C8"/>
    <mergeCell ref="D7:D8"/>
    <mergeCell ref="A17:C17"/>
    <mergeCell ref="A18:C18"/>
    <mergeCell ref="A19:C19"/>
    <mergeCell ref="A29:C29"/>
    <mergeCell ref="A37:E38"/>
    <mergeCell ref="A30:C30"/>
    <mergeCell ref="A39:E39"/>
    <mergeCell ref="A40:E40"/>
    <mergeCell ref="A41:E41"/>
    <mergeCell ref="A34:O34"/>
    <mergeCell ref="A31:C31"/>
    <mergeCell ref="A32:E32"/>
  </mergeCells>
  <phoneticPr fontId="3"/>
  <pageMargins left="0.31496062992125984" right="0.31496062992125984" top="0.55118110236220474" bottom="0.55118110236220474" header="0.31496062992125984" footer="0.31496062992125984"/>
  <pageSetup paperSize="9" scale="55" fitToHeight="0" orientation="landscape" r:id="rId1"/>
  <headerFooter>
    <oddFooter>&amp;C&amp;P</oddFooter>
  </headerFooter>
  <rowBreaks count="1" manualBreakCount="1">
    <brk id="23" max="14" man="1"/>
  </rowBreaks>
  <extLst>
    <ext xmlns:x14="http://schemas.microsoft.com/office/spreadsheetml/2009/9/main" uri="{CCE6A557-97BC-4b89-ADB6-D9C93CAAB3DF}">
      <x14:dataValidations xmlns:xm="http://schemas.microsoft.com/office/excel/2006/main" count="5">
        <x14:dataValidation type="list" allowBlank="1" showInputMessage="1" showErrorMessage="1" xr:uid="{AC92911A-6F81-4A1B-A2FE-C231EA9D34DA}">
          <x14:formula1>
            <xm:f>Sheet1!$A$1:$A$10</xm:f>
          </x14:formula1>
          <xm:sqref>E9:E11</xm:sqref>
        </x14:dataValidation>
        <x14:dataValidation type="list" allowBlank="1" showInputMessage="1" showErrorMessage="1" xr:uid="{1C7E2E30-ED0E-4790-91EC-B3EEBB30E883}">
          <x14:formula1>
            <xm:f>Sheet1!$A$17:$A$20</xm:f>
          </x14:formula1>
          <xm:sqref>L20</xm:sqref>
        </x14:dataValidation>
        <x14:dataValidation type="list" allowBlank="1" showInputMessage="1" showErrorMessage="1" xr:uid="{F6E253F1-2021-4B5F-9428-896EF149CC61}">
          <x14:formula1>
            <xm:f>Sheet1!$A$23:$A$25</xm:f>
          </x14:formula1>
          <xm:sqref>A39:A41</xm:sqref>
        </x14:dataValidation>
        <x14:dataValidation type="list" allowBlank="1" showInputMessage="1" showErrorMessage="1" xr:uid="{985A7FED-7A77-4C6A-B745-5CDB87AD6F12}">
          <x14:formula1>
            <xm:f>Sheet1!$A$11:$A$15</xm:f>
          </x14:formula1>
          <xm:sqref>E17:E19</xm:sqref>
        </x14:dataValidation>
        <x14:dataValidation type="list" allowBlank="1" showInputMessage="1" showErrorMessage="1" xr:uid="{6E8D99D6-3BB5-44C7-85C5-9F24AFD63714}">
          <x14:formula1>
            <xm:f>Sheet1!$A$1:$A$15</xm:f>
          </x14:formula1>
          <xm:sqref>E27:E31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4C715-4112-4167-A7AC-1FC9028E26C4}">
  <dimension ref="A1:B25"/>
  <sheetViews>
    <sheetView workbookViewId="0">
      <selection activeCell="F20" sqref="F20"/>
    </sheetView>
  </sheetViews>
  <sheetFormatPr defaultRowHeight="13" x14ac:dyDescent="0.2"/>
  <cols>
    <col min="1" max="1" width="31.54296875" bestFit="1" customWidth="1"/>
    <col min="2" max="2" width="14.453125" customWidth="1"/>
  </cols>
  <sheetData>
    <row r="1" spans="1:2" x14ac:dyDescent="0.2">
      <c r="A1" s="5" t="s">
        <v>17</v>
      </c>
      <c r="B1" s="6">
        <v>1000000</v>
      </c>
    </row>
    <row r="2" spans="1:2" x14ac:dyDescent="0.2">
      <c r="A2" s="5" t="s">
        <v>18</v>
      </c>
      <c r="B2" s="6">
        <v>300000</v>
      </c>
    </row>
    <row r="3" spans="1:2" x14ac:dyDescent="0.2">
      <c r="A3" s="5" t="s">
        <v>19</v>
      </c>
      <c r="B3" s="6">
        <v>300000</v>
      </c>
    </row>
    <row r="4" spans="1:2" x14ac:dyDescent="0.2">
      <c r="A4" s="5" t="s">
        <v>20</v>
      </c>
      <c r="B4" s="6">
        <v>1000000</v>
      </c>
    </row>
    <row r="5" spans="1:2" x14ac:dyDescent="0.2">
      <c r="A5" s="5" t="s">
        <v>21</v>
      </c>
      <c r="B5" s="6">
        <v>300000</v>
      </c>
    </row>
    <row r="6" spans="1:2" x14ac:dyDescent="0.2">
      <c r="A6" s="5" t="s">
        <v>86</v>
      </c>
      <c r="B6" s="6">
        <v>300000</v>
      </c>
    </row>
    <row r="7" spans="1:2" x14ac:dyDescent="0.2">
      <c r="A7" s="5" t="s">
        <v>87</v>
      </c>
      <c r="B7" s="6">
        <v>1000000</v>
      </c>
    </row>
    <row r="8" spans="1:2" x14ac:dyDescent="0.2">
      <c r="A8" s="5" t="s">
        <v>23</v>
      </c>
      <c r="B8" s="6">
        <v>300000</v>
      </c>
    </row>
    <row r="9" spans="1:2" x14ac:dyDescent="0.2">
      <c r="A9" s="5" t="s">
        <v>22</v>
      </c>
      <c r="B9" s="6">
        <v>300000</v>
      </c>
    </row>
    <row r="10" spans="1:2" x14ac:dyDescent="0.2">
      <c r="A10" s="5" t="s">
        <v>24</v>
      </c>
      <c r="B10" s="6">
        <v>300000</v>
      </c>
    </row>
    <row r="11" spans="1:2" x14ac:dyDescent="0.2">
      <c r="A11" s="5" t="s">
        <v>82</v>
      </c>
    </row>
    <row r="12" spans="1:2" x14ac:dyDescent="0.2">
      <c r="A12" s="5" t="s">
        <v>83</v>
      </c>
    </row>
    <row r="13" spans="1:2" x14ac:dyDescent="0.2">
      <c r="A13" s="5" t="s">
        <v>84</v>
      </c>
    </row>
    <row r="14" spans="1:2" x14ac:dyDescent="0.2">
      <c r="A14" s="5" t="s">
        <v>85</v>
      </c>
    </row>
    <row r="15" spans="1:2" x14ac:dyDescent="0.2">
      <c r="A15" s="5" t="s">
        <v>29</v>
      </c>
    </row>
    <row r="17" spans="1:2" x14ac:dyDescent="0.2">
      <c r="A17" s="5" t="s">
        <v>25</v>
      </c>
      <c r="B17" s="6">
        <v>1000000</v>
      </c>
    </row>
    <row r="18" spans="1:2" x14ac:dyDescent="0.2">
      <c r="A18" s="5" t="s">
        <v>26</v>
      </c>
      <c r="B18" s="6">
        <v>1500000</v>
      </c>
    </row>
    <row r="19" spans="1:2" x14ac:dyDescent="0.2">
      <c r="A19" s="5" t="s">
        <v>27</v>
      </c>
      <c r="B19" s="6">
        <v>2000000</v>
      </c>
    </row>
    <row r="20" spans="1:2" x14ac:dyDescent="0.2">
      <c r="A20" s="5" t="s">
        <v>28</v>
      </c>
      <c r="B20" s="6">
        <v>2500000</v>
      </c>
    </row>
    <row r="23" spans="1:2" x14ac:dyDescent="0.2">
      <c r="A23" t="s">
        <v>32</v>
      </c>
    </row>
    <row r="24" spans="1:2" x14ac:dyDescent="0.2">
      <c r="A24" t="s">
        <v>33</v>
      </c>
    </row>
    <row r="25" spans="1:2" x14ac:dyDescent="0.2">
      <c r="A25" t="s">
        <v>34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vt:lpstr>
      <vt:lpstr>Sheet1</vt:lpstr>
      <vt:lpstr>別紙１!Print_Area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